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s01fs100\d01v1\basel2\transversal risks\reports\disclosure\2021\202106\final\"/>
    </mc:Choice>
  </mc:AlternateContent>
  <xr:revisionPtr revIDLastSave="0" documentId="8_{04965B8F-D580-4D2E-9F74-0BD44035E08F}" xr6:coauthVersionLast="46" xr6:coauthVersionMax="46" xr10:uidLastSave="{00000000-0000-0000-0000-000000000000}"/>
  <bookViews>
    <workbookView xWindow="28690" yWindow="-110" windowWidth="29020" windowHeight="15820" firstSheet="2" activeTab="3" xr2:uid="{1EF5CA43-A27A-4E1C-A039-2AA6CE1B9F18}"/>
  </bookViews>
  <sheets>
    <sheet name="1" sheetId="104" state="veryHidden" r:id="rId1"/>
    <sheet name="2" sheetId="106" state="veryHidden" r:id="rId2"/>
    <sheet name="OV1" sheetId="4" r:id="rId3"/>
    <sheet name="KM1" sheetId="5" r:id="rId4"/>
    <sheet name="CC1" sheetId="89" r:id="rId5"/>
    <sheet name="CC2" sheetId="93" r:id="rId6"/>
    <sheet name="CCyB1" sheetId="15" r:id="rId7"/>
    <sheet name="CCyB2" sheetId="16" r:id="rId8"/>
    <sheet name="LRSum" sheetId="85" r:id="rId9"/>
    <sheet name="LRCom" sheetId="86" r:id="rId10"/>
    <sheet name="LRSpl" sheetId="87" r:id="rId11"/>
    <sheet name="LIQ1" sheetId="82" r:id="rId12"/>
    <sheet name="LIQB" sheetId="83" r:id="rId13"/>
    <sheet name="LIQ2" sheetId="84" r:id="rId14"/>
    <sheet name="CR1" sheetId="66" r:id="rId15"/>
    <sheet name="CR1A" sheetId="67" r:id="rId16"/>
    <sheet name="CR2" sheetId="68" r:id="rId17"/>
    <sheet name="CR2a" sheetId="69" r:id="rId18"/>
    <sheet name="CQ1" sheetId="70" r:id="rId19"/>
    <sheet name="CQ2" sheetId="71" r:id="rId20"/>
    <sheet name="CQ3" sheetId="72" r:id="rId21"/>
    <sheet name="CQ4TOT" sheetId="73" r:id="rId22"/>
    <sheet name="CQ4ONperC" sheetId="96" r:id="rId23"/>
    <sheet name="CQ4OFFperC" sheetId="95" r:id="rId24"/>
    <sheet name="CQ5" sheetId="74" r:id="rId25"/>
    <sheet name="CQ6" sheetId="75" r:id="rId26"/>
    <sheet name="CQ7" sheetId="76" r:id="rId27"/>
    <sheet name="CQ8" sheetId="77" r:id="rId28"/>
    <sheet name="CR3" sheetId="63" r:id="rId29"/>
    <sheet name="CR4" sheetId="79" r:id="rId30"/>
    <sheet name="CR5" sheetId="80" r:id="rId31"/>
    <sheet name="CR6Tot" sheetId="101" r:id="rId32"/>
    <sheet name="CR6AIRBInvisible" sheetId="98" state="veryHidden" r:id="rId33"/>
    <sheet name="CR6AIRB--1" sheetId="111" r:id="rId34"/>
    <sheet name="CR6AIRB--2" sheetId="114" r:id="rId35"/>
    <sheet name="CR6AIRB--3" sheetId="113" r:id="rId36"/>
    <sheet name="CR6AIRB--4" sheetId="112" r:id="rId37"/>
    <sheet name="CR7" sheetId="57" r:id="rId38"/>
    <sheet name="CR7AAIRB" sheetId="58" r:id="rId39"/>
    <sheet name="CR8" sheetId="59" r:id="rId40"/>
    <sheet name="CR9AIRBInvisible" sheetId="60" state="veryHidden" r:id="rId41"/>
    <sheet name="CCR1" sheetId="38" r:id="rId42"/>
    <sheet name="CCR2" sheetId="39" r:id="rId43"/>
    <sheet name="CCR3" sheetId="40" r:id="rId44"/>
    <sheet name="CCR4Invisible" sheetId="41" state="veryHidden" r:id="rId45"/>
    <sheet name="CCR5" sheetId="42" r:id="rId46"/>
    <sheet name="CCR8" sheetId="45" r:id="rId47"/>
    <sheet name="SEC1" sheetId="117" r:id="rId48"/>
    <sheet name="SEC3" sheetId="34" r:id="rId49"/>
    <sheet name="SEC5" sheetId="36" r:id="rId50"/>
    <sheet name="MR1" sheetId="47" r:id="rId51"/>
    <sheet name="Covid1" sheetId="118" r:id="rId52"/>
    <sheet name="Covid2" sheetId="119" r:id="rId53"/>
    <sheet name="Covid3" sheetId="120" r:id="rId54"/>
  </sheets>
  <externalReferences>
    <externalReference r:id="rId55"/>
  </externalReferences>
  <definedNames>
    <definedName name="_xlnm._FilterDatabase" localSheetId="6" hidden="1">CCyB1!$C$5:$Q$24</definedName>
    <definedName name="_xlnm._FilterDatabase" localSheetId="23" hidden="1">CQ4OFFperC!$D$8:$K$19</definedName>
    <definedName name="_xlnm._FilterDatabase" localSheetId="22" hidden="1">CQ4ONperC!$C$8:$K$19</definedName>
    <definedName name="_ftn1" localSheetId="50">'MR1'!$E$14</definedName>
    <definedName name="_ftnref1" localSheetId="50">'MR1'!$E$11</definedName>
    <definedName name="a00638cab144c4c64b3d166d669116a42_r1_c1" localSheetId="43" hidden="1">'CCR3'!$D$8</definedName>
    <definedName name="a00638cab144c4c64b3d166d669116a42_r11_c12" localSheetId="43" hidden="1">'CCR3'!$O$18</definedName>
    <definedName name="a00de2b094db74f3cb18fc3638974a8eb_r1_c1" localSheetId="49" hidden="1">'SEC5'!$D$9</definedName>
    <definedName name="a00de2b094db74f3cb18fc3638974a8eb_r12_c3" localSheetId="49" hidden="1">'SEC5'!$F$20</definedName>
    <definedName name="a0b776f37a1734e4f8a8efe498d4e14f0_r1_c1" localSheetId="42" hidden="1">'CCR2'!$D$8</definedName>
    <definedName name="a0b776f37a1734e4f8a8efe498d4e14f0_r6_c2" localSheetId="42" hidden="1">'CCR2'!$E$13</definedName>
    <definedName name="a0f181257bab24ffba401b37b67f26b78_r1_c1" localSheetId="17" hidden="1">CR2a!$D$7</definedName>
    <definedName name="a0f181257bab24ffba401b37b67f26b78_r13_c2" localSheetId="17" hidden="1">CR2a!$E$19</definedName>
    <definedName name="a17b49b285e784ece890abfad85fe4c23_r1_c1" localSheetId="47" hidden="1">'SEC1'!$D$10</definedName>
    <definedName name="a17b49b285e784ece890abfad85fe4c23_r12_c15" localSheetId="47" hidden="1">'SEC1'!$R$21</definedName>
    <definedName name="a1a813bde77b24c5f9ba00cd5a8945894_r1_c1" localSheetId="50" hidden="1">'MR1'!$D$6</definedName>
    <definedName name="a1a813bde77b24c5f9ba00cd5a8945894_r11_c1" localSheetId="50" hidden="1">'MR1'!$D$16</definedName>
    <definedName name="a1b175bee58b44a338243b525b2d61b69_r1_c1" localSheetId="16" hidden="1">'CR2'!$D$7</definedName>
    <definedName name="a1b175bee58b44a338243b525b2d61b69_r6_c1" localSheetId="16" hidden="1">'CR2'!$D$12</definedName>
    <definedName name="a27b9165109d8442a9284ebcc700742d1_r1_c1" localSheetId="37" hidden="1">'CR7'!$D$7</definedName>
    <definedName name="a27b9165109d8442a9284ebcc700742d1_r19_c2" localSheetId="37" hidden="1">'CR7'!$E$25</definedName>
    <definedName name="a28d7c27a75cb403f99ac2b63452936c2_r1_c1" localSheetId="26" hidden="1">'CQ7'!$D$8</definedName>
    <definedName name="a28d7c27a75cb403f99ac2b63452936c2_r8_c2" localSheetId="26" hidden="1">'CQ7'!$E$15</definedName>
    <definedName name="a2f0915bb9c1e4498b9a3300b040985f4_r1_c1" localSheetId="20" hidden="1">'CQ3'!$D$10</definedName>
    <definedName name="a2f0915bb9c1e4498b9a3300b040985f4_r23_c12" localSheetId="20" hidden="1">'CQ3'!$O$32</definedName>
    <definedName name="a2fc252170e7f4586b08b391794fbb7ca_r1_c1" localSheetId="23" hidden="1">CQ4OFFperC!$C$9</definedName>
    <definedName name="a2fc252170e7f4586b08b391794fbb7ca_r1_c9" localSheetId="23" hidden="1">CQ4OFFperC!#REF!</definedName>
    <definedName name="a3f50f2000801429ea0587e6a770386a7_r1_c1" localSheetId="2" hidden="1">'OV1'!$D$7</definedName>
    <definedName name="a3f50f2000801429ea0587e6a770386a7_r28_c3" localSheetId="2" hidden="1">'OV1'!$F$34</definedName>
    <definedName name="a44e9b3d39a83426b8f08554d9022224c_r1_c1" localSheetId="4" hidden="1">'CC1'!$E$7</definedName>
    <definedName name="a44e9b3d39a83426b8f08554d9022224c_r115_c2" localSheetId="4" hidden="1">'CC1'!$F$122</definedName>
    <definedName name="a5a1c45f08f3e4390919ce3ca2fb827fc_r1_c1" localSheetId="9" hidden="1">LRCom!$E$7</definedName>
    <definedName name="a5a1c45f08f3e4390919ce3ca2fb827fc_r64_c2" localSheetId="9" hidden="1">LRCom!$F$70</definedName>
    <definedName name="a5b4511242fab4bbeae099720e037322f_r1_c1" localSheetId="33" hidden="1">'CR6AIRB--1'!$E$9</definedName>
    <definedName name="a5b4511242fab4bbeae099720e037322f_r1_c1" localSheetId="34" hidden="1">'CR6AIRB--2'!$E$9</definedName>
    <definedName name="a5b4511242fab4bbeae099720e037322f_r1_c1" localSheetId="35" hidden="1">'CR6AIRB--3'!$E$9</definedName>
    <definedName name="a5b4511242fab4bbeae099720e037322f_r1_c1" localSheetId="36" hidden="1">'CR6AIRB--4'!$E$9</definedName>
    <definedName name="a5b4511242fab4bbeae099720e037322f_r1_c1" localSheetId="32" hidden="1">CR6AIRBInvisible!$E$9</definedName>
    <definedName name="a5b4511242fab4bbeae099720e037322f_r18_c12" localSheetId="33" hidden="1">'CR6AIRB--1'!$P$26</definedName>
    <definedName name="a5b4511242fab4bbeae099720e037322f_r18_c12" localSheetId="34" hidden="1">'CR6AIRB--2'!$P$26</definedName>
    <definedName name="a5b4511242fab4bbeae099720e037322f_r18_c12" localSheetId="35" hidden="1">'CR6AIRB--3'!$P$26</definedName>
    <definedName name="a5b4511242fab4bbeae099720e037322f_r18_c12" localSheetId="36" hidden="1">'CR6AIRB--4'!$P$26</definedName>
    <definedName name="a5b4511242fab4bbeae099720e037322f_r18_c12" localSheetId="32" hidden="1">CR6AIRBInvisible!$P$26</definedName>
    <definedName name="a5d6ab34c34344e83a508574e7cc9d64c_r1_c1" localSheetId="44" hidden="1">CCR4Invisible!$E$8</definedName>
    <definedName name="a5d6ab34c34344e83a508574e7cc9d64c_r9_c7" localSheetId="44" hidden="1">CCR4Invisible!$K$16</definedName>
    <definedName name="a617b1531132d49a49f8af45060d1cc63_r1_c1" localSheetId="13" hidden="1">'LIQ2'!$E$8</definedName>
    <definedName name="a617b1531132d49a49f8af45060d1cc63_r37_c5" localSheetId="13" hidden="1">'LIQ2'!$I$44</definedName>
    <definedName name="a63532383592c4adb986df5332a337db3_r1_c1" localSheetId="6" hidden="1">CCyB1!$C$10</definedName>
    <definedName name="a63532383592c4adb986df5332a337db3_r1_c15" localSheetId="6" hidden="1">CCyB1!#REF!</definedName>
    <definedName name="a67ac6f82c91e497dbcfe130faa688c37_r1_c1" localSheetId="19" hidden="1">'CQ2'!$D$8</definedName>
    <definedName name="a67ac6f82c91e497dbcfe130faa688c37_r2_c1" localSheetId="19" hidden="1">'CQ2'!$D$9</definedName>
    <definedName name="a6b5dc71144d24d87998a3abd1440314a_r1_c1" localSheetId="11" hidden="1">'LIQ1'!$E$7</definedName>
    <definedName name="a6b5dc71144d24d87998a3abd1440314a_r34_c8" localSheetId="11" hidden="1">'LIQ1'!$L$40</definedName>
    <definedName name="a7387ae460a634a929f090a2e7ebbe1a5_r1_c1" localSheetId="39" hidden="1">'CR8'!$D$7</definedName>
    <definedName name="a7387ae460a634a929f090a2e7ebbe1a5_r9_c1" localSheetId="39" hidden="1">'CR8'!$D$15</definedName>
    <definedName name="a7e82de7602a44c9ab020a159e7b72063_r1_c1" localSheetId="3" hidden="1">'KM1'!$E$6</definedName>
    <definedName name="a7e82de7602a44c9ab020a159e7b72063_r45_c5" localSheetId="3" hidden="1">'KM1'!$I$50</definedName>
    <definedName name="a7f4b9700fbbd406f8cc1e0c16512f5de_r1_c1" localSheetId="29" hidden="1">'CR4'!$D$7</definedName>
    <definedName name="a7f4b9700fbbd406f8cc1e0c16512f5de_r17_c6" localSheetId="29" hidden="1">'CR4'!$I$23</definedName>
    <definedName name="a861097bcd2464ad5a2ab00e5f3495c60_r1_c1" localSheetId="10" hidden="1">LRSpl!$D$7</definedName>
    <definedName name="a861097bcd2464ad5a2ab00e5f3495c60_r12_c1" localSheetId="10" hidden="1">LRSpl!$D$18</definedName>
    <definedName name="a86da039eb1c943278b1d117fe7a14d85_r1_c1" localSheetId="7" hidden="1">CCyB2!$D$7</definedName>
    <definedName name="a86da039eb1c943278b1d117fe7a14d85_r3_c1" localSheetId="7" hidden="1">CCyB2!$D$9</definedName>
    <definedName name="a885ed5d380ed4f5598727cf5fb178b10_r1_c1" localSheetId="27" hidden="1">'CQ8'!$D$8</definedName>
    <definedName name="a885ed5d380ed4f5598727cf5fb178b10_r8_c12" localSheetId="27" hidden="1">'CQ8'!$O$15</definedName>
    <definedName name="a936c0c44bb014566a0dba3ad4e64b7bb_r1_c1" localSheetId="41" hidden="1">'CCR1'!$D$7</definedName>
    <definedName name="a936c0c44bb014566a0dba3ad4e64b7bb_r11_c8" localSheetId="41" hidden="1">'CCR1'!$K$17</definedName>
    <definedName name="a9541c7e5d06c416d919dcfad427e7eb4_r1_c1" localSheetId="46" hidden="1">'CCR8'!$D$7</definedName>
    <definedName name="a9541c7e5d06c416d919dcfad427e7eb4_r20_c2" localSheetId="46" hidden="1">'CCR8'!$E$26</definedName>
    <definedName name="a9838016c26b64b41b8e1f98dbffd6953_r1_c1" localSheetId="48" hidden="1">'SEC3'!$D$8</definedName>
    <definedName name="a9838016c26b64b41b8e1f98dbffd6953_r13_c17" localSheetId="48" hidden="1">'SEC3'!$T$20</definedName>
    <definedName name="a9ff1a7cbb29f4e99a5165d04eebfd553_r1_c1" localSheetId="45" hidden="1">'CCR5'!$D$9</definedName>
    <definedName name="a9ff1a7cbb29f4e99a5165d04eebfd553_r9_c8" localSheetId="45" hidden="1">'CCR5'!$K$17</definedName>
    <definedName name="aa2adac0abfbc470498586ce0ebaf08af_r1_c1" localSheetId="18" hidden="1">'CQ1'!$D$8</definedName>
    <definedName name="aa2adac0abfbc470498586ce0ebaf08af_r11_c8" localSheetId="18" hidden="1">'CQ1'!$K$18</definedName>
    <definedName name="ac5a965fda34442b4985abd018006f576_r1_c1" localSheetId="15" hidden="1">CR1A!$D$8</definedName>
    <definedName name="ac5a965fda34442b4985abd018006f576_r3_c6" localSheetId="15" hidden="1">CR1A!$I$10</definedName>
    <definedName name="ac90d3daccc46466a974b018952cbf4e4_r1_c1" localSheetId="25" hidden="1">'CQ6'!$D$10</definedName>
    <definedName name="ac90d3daccc46466a974b018952cbf4e4_r14_c12" localSheetId="25" hidden="1">'CQ6'!$O$23</definedName>
    <definedName name="acb4fea2c62934a6b8d2535e2b7a00997_r1_c1" localSheetId="22" hidden="1">CQ4ONperC!$C$9</definedName>
    <definedName name="acb4fea2c62934a6b8d2535e2b7a00997_r1_c9" localSheetId="22" hidden="1">CQ4ONperC!#REF!</definedName>
    <definedName name="ad81f1d09b16a4082adc5c332d9bbefcd_r1_c1" localSheetId="12" hidden="1">LIQB!$D$7</definedName>
    <definedName name="ad81f1d09b16a4082adc5c332d9bbefcd_r7_c1" localSheetId="12" hidden="1">LIQB!$D$13</definedName>
    <definedName name="ade54b96e4ba14775bdff39b5210bd9dc_r1_c1" localSheetId="28" hidden="1">'CR3'!$D$9</definedName>
    <definedName name="ade54b96e4ba14775bdff39b5210bd9dc_r5_c5" localSheetId="28" hidden="1">'CR3'!$H$13</definedName>
    <definedName name="ae08bb905f4fd41f883cc49614c5a468c_r1_c1" localSheetId="24" hidden="1">'CQ5'!$D$10</definedName>
    <definedName name="ae08bb905f4fd41f883cc49614c5a468c_r20_c6" localSheetId="24" hidden="1">'CQ5'!$I$29</definedName>
    <definedName name="ae08ced85e2df4b4cab2e44bfe5c81f89_r1_c1" localSheetId="21" hidden="1">CQ4TOT!$D$9</definedName>
    <definedName name="ae08ced85e2df4b4cab2e44bfe5c81f89_r3_c7" localSheetId="21" hidden="1">CQ4TOT!$J$11</definedName>
    <definedName name="ae28b841acd164d2283108f725fd8ba10_r1_c1" localSheetId="38" hidden="1">CR7AAIRB!$D$10</definedName>
    <definedName name="ae28b841acd164d2283108f725fd8ba10_r13_c14" localSheetId="38" hidden="1">CR7AAIRB!$Q$22</definedName>
    <definedName name="ae3f4245a965d4df592dde605fb84b32f_r1_c1" localSheetId="8" hidden="1">LRSum!$D$8</definedName>
    <definedName name="ae3f4245a965d4df592dde605fb84b32f_r15_c1" localSheetId="8" hidden="1">LRSum!$D$22</definedName>
    <definedName name="ae83317e87aaa47b7b802cde9789c0dae_r1_c1" localSheetId="30" hidden="1">'CR5'!$D$8</definedName>
    <definedName name="ae83317e87aaa47b7b802cde9789c0dae_r17_c17" localSheetId="30" hidden="1">'CR5'!$T$24</definedName>
    <definedName name="af0907da6d6764718bf231c2d64e3aa8c_r1_c1" localSheetId="40" hidden="1">CR9AIRBInvisible!$D$9</definedName>
    <definedName name="af0907da6d6764718bf231c2d64e3aa8c_r17_c6" localSheetId="40" hidden="1">CR9AIRBInvisible!$I$25</definedName>
    <definedName name="af356431eb6134af9a9eb59440b428506_r1_c1" localSheetId="14" hidden="1">'CR1'!$D$9</definedName>
    <definedName name="af356431eb6134af9a9eb59440b428506_r23_c15" localSheetId="14" hidden="1">'CR1'!$R$31</definedName>
    <definedName name="afac1ac2238f14f25a54cdd80ca2fa7d0_r1_c1" localSheetId="31" hidden="1">CR6Tot!$E$7</definedName>
    <definedName name="afac1ac2238f14f25a54cdd80ca2fa7d0_r2_c12" localSheetId="31" hidden="1">CR6Tot!$P$8</definedName>
    <definedName name="AGUILONIUS">#REF!</definedName>
    <definedName name="b19e360e1931647a795b370d72c2c901c" localSheetId="40" hidden="1">CR9AIRBInvisible!$D$4</definedName>
    <definedName name="b4c92f141306d4e29bcb5f946f9889fd8" localSheetId="44" hidden="1">CCR4Invisible!$E$4</definedName>
    <definedName name="bb977550f3da249b2b49931b5b4968444" localSheetId="33" hidden="1">'CR6AIRB--1'!$E$5</definedName>
    <definedName name="bb977550f3da249b2b49931b5b4968444" localSheetId="34" hidden="1">'CR6AIRB--2'!$E$5</definedName>
    <definedName name="bb977550f3da249b2b49931b5b4968444" localSheetId="35" hidden="1">'CR6AIRB--3'!$E$5</definedName>
    <definedName name="bb977550f3da249b2b49931b5b4968444" localSheetId="36" hidden="1">'CR6AIRB--4'!$E$5</definedName>
    <definedName name="bb977550f3da249b2b49931b5b4968444" localSheetId="32" hidden="1">CR6AIRBInvisible!$E$5</definedName>
    <definedName name="DimensionalSheet" localSheetId="6" hidden="1">CCyB1!#REF!</definedName>
    <definedName name="DimensionalSheet" localSheetId="23" hidden="1">CQ4OFFperC!#REF!</definedName>
    <definedName name="DimensionalSheet" localSheetId="22" hidden="1">CQ4ONperC!#REF!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abel1201c16ae1b9459782ed13c4504f3441" localSheetId="35" hidden="1">'CR6AIRB--3'!$A$2</definedName>
    <definedName name="Label38c00fc9ee6a4585bb7ed0b3f9453d80" localSheetId="34" hidden="1">'CR6AIRB--2'!$A$2</definedName>
    <definedName name="Label772be3e565c04b4fa9f529b3e6a3d093" localSheetId="36" hidden="1">'CR6AIRB--4'!$A$2</definedName>
    <definedName name="Labelf5e3db1808d4460a9fe022e035869799" localSheetId="33" hidden="1">'CR6AIRB--1'!$A$2</definedName>
    <definedName name="List" localSheetId="47">[1]INDEX!#REF!</definedName>
    <definedName name="List">#REF!</definedName>
    <definedName name="lkp5c47cf6d20164a748b485ee23595a849" localSheetId="47">'[1]1'!$A$2:$A$251</definedName>
    <definedName name="lkp5c47cf6d20164a748b485ee23595a849">'1'!$A$2:$A$251</definedName>
    <definedName name="lkpf2b520387051429ab2e99b0d729f2417" localSheetId="47">'[1]2'!$A$2:$A$252</definedName>
    <definedName name="lkpf2b520387051429ab2e99b0d729f2417">'2'!$A$2:$A$252</definedName>
    <definedName name="_xlnm.Print_Area" localSheetId="4">'CC1'!$B$5:$F$122</definedName>
    <definedName name="_xlnm.Print_Area" localSheetId="28">'CR3'!$B$1:$K$14</definedName>
    <definedName name="_xlnm.Print_Area" localSheetId="37">'CR7'!$B$2:$F$26</definedName>
    <definedName name="_xlnm.Print_Area" localSheetId="40">CR9AIRBInvisible!$B$5:$J$31</definedName>
    <definedName name="_xlnm.Print_Area" localSheetId="9">LRCom!$B$2:$F$70</definedName>
    <definedName name="_xlnm.Print_Area" localSheetId="10">LRSpl!$B$2:$D$18</definedName>
    <definedName name="_xlnm.Print_Area" localSheetId="8">LRSum!$B$2:$D$22</definedName>
    <definedName name="_xlnm.Print_Area" localSheetId="2">'OV1'!$B$2:$F$34</definedName>
    <definedName name="_xlnm.Print_Area" localSheetId="49">'SEC5'!$A$1:$F$20</definedName>
    <definedName name="_xlnm.Print_Titles" localSheetId="4">'CC1'!$5:$5</definedName>
    <definedName name="Type_of_institution" localSheetId="47">[1]INDEX!$AD$14:$AI$14</definedName>
    <definedName name="Type_of_institution">#REF!</definedName>
    <definedName name="Z_1DB48480_6711_40FB_9C4F_EB173E700CA0_.wvu.PrintArea" localSheetId="53" hidden="1">Covid3!$C$1:$H$14</definedName>
  </definedNames>
  <calcPr calcId="191029" forceFullCalc="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6" i="112" l="1"/>
  <c r="I26" i="112"/>
  <c r="G26" i="112"/>
  <c r="K26" i="113"/>
  <c r="I26" i="113"/>
  <c r="G26" i="113"/>
  <c r="K26" i="114"/>
  <c r="I26" i="114"/>
  <c r="G26" i="114"/>
  <c r="K26" i="111" l="1"/>
  <c r="I26" i="111"/>
  <c r="G26" i="111"/>
  <c r="N7" i="101" l="1"/>
  <c r="E37" i="86" l="1"/>
  <c r="P22" i="58" l="1"/>
  <c r="F37" i="86" l="1"/>
  <c r="F57" i="86" l="1"/>
  <c r="F58" i="86"/>
  <c r="D72" i="93" l="1"/>
  <c r="E9" i="89"/>
  <c r="O13" i="40" l="1"/>
  <c r="O18" i="40"/>
  <c r="G17" i="5" l="1"/>
  <c r="E13" i="4" l="1"/>
  <c r="E24" i="80" l="1"/>
  <c r="F24" i="80"/>
  <c r="G24" i="80"/>
  <c r="H24" i="80"/>
  <c r="I24" i="80"/>
  <c r="J24" i="80"/>
  <c r="K24" i="80"/>
  <c r="L24" i="80"/>
  <c r="N24" i="80"/>
  <c r="O24" i="80"/>
  <c r="P24" i="80"/>
  <c r="Q24" i="80"/>
  <c r="R24" i="80"/>
  <c r="D24" i="80"/>
  <c r="S9" i="80"/>
  <c r="S10" i="80"/>
  <c r="S11" i="80"/>
  <c r="S12" i="80"/>
  <c r="S13" i="80"/>
  <c r="S14" i="80"/>
  <c r="S15" i="80"/>
  <c r="S16" i="80"/>
  <c r="S17" i="80"/>
  <c r="S18" i="80"/>
  <c r="T18" i="80" s="1"/>
  <c r="T24" i="80" s="1"/>
  <c r="S19" i="80"/>
  <c r="S20" i="80"/>
  <c r="S21" i="80"/>
  <c r="S22" i="80"/>
  <c r="S23" i="80"/>
  <c r="S8" i="80"/>
  <c r="F34" i="86" l="1"/>
  <c r="E34" i="86"/>
  <c r="F26" i="86" l="1"/>
  <c r="E26" i="86"/>
  <c r="F14" i="86" l="1"/>
  <c r="F54" i="86" s="1"/>
  <c r="E14" i="86"/>
  <c r="E54" i="86" l="1"/>
  <c r="E56" i="86" l="1"/>
  <c r="E57" i="86"/>
  <c r="E13" i="63" l="1"/>
  <c r="D13" i="63"/>
  <c r="C19" i="95" l="1"/>
  <c r="C18" i="95"/>
  <c r="C17" i="95"/>
  <c r="C16" i="95"/>
  <c r="C15" i="95"/>
  <c r="C14" i="95"/>
  <c r="C13" i="95"/>
  <c r="C12" i="95"/>
  <c r="C11" i="95"/>
  <c r="C10" i="95"/>
  <c r="C9" i="95"/>
  <c r="C13" i="96"/>
  <c r="C10" i="96"/>
  <c r="C16" i="96"/>
  <c r="C11" i="96"/>
  <c r="C12" i="96"/>
  <c r="C18" i="96"/>
  <c r="C15" i="96"/>
  <c r="C14" i="96"/>
  <c r="C9" i="96"/>
  <c r="C17" i="96"/>
  <c r="C19" i="96"/>
  <c r="B26" i="114"/>
  <c r="B26" i="113"/>
  <c r="B26" i="112"/>
  <c r="B26" i="111"/>
  <c r="B26" i="98" l="1"/>
</calcChain>
</file>

<file path=xl/sharedStrings.xml><?xml version="1.0" encoding="utf-8"?>
<sst xmlns="http://schemas.openxmlformats.org/spreadsheetml/2006/main" count="3356" uniqueCount="1655">
  <si>
    <t>CODE</t>
  </si>
  <si>
    <t>DPM version 3.0.0.0  | version 2021</t>
  </si>
  <si>
    <t>Risk weighted exposure amounts (RWEAs)</t>
  </si>
  <si>
    <t>Total own funds requirements</t>
  </si>
  <si>
    <t>a</t>
  </si>
  <si>
    <t>b</t>
  </si>
  <si>
    <t>c</t>
  </si>
  <si>
    <t>T</t>
  </si>
  <si>
    <t>T-1</t>
  </si>
  <si>
    <t>Credit risk (excluding CCR)</t>
  </si>
  <si>
    <t xml:space="preserve">Of which the standardised approach </t>
  </si>
  <si>
    <t xml:space="preserve">Of which the foundation IRB (FIRB) approach </t>
  </si>
  <si>
    <t>Of which slotting approach</t>
  </si>
  <si>
    <t>Of which equities under the simple riskweighted approach</t>
  </si>
  <si>
    <t xml:space="preserve">Of which the advanced IRB (AIRB) approach </t>
  </si>
  <si>
    <t xml:space="preserve">Counterparty credit risk - CCR </t>
  </si>
  <si>
    <t>Of which internal model method (IMM)</t>
  </si>
  <si>
    <t>Of which exposures to a CCP</t>
  </si>
  <si>
    <t>Of which credit valuation adjustment - CVA</t>
  </si>
  <si>
    <t>Of which other CCR</t>
  </si>
  <si>
    <t>Empty set in the EU</t>
  </si>
  <si>
    <t xml:space="preserve">Settlement risk </t>
  </si>
  <si>
    <t>Securitisation exposures in the non-trading book (after the cap)</t>
  </si>
  <si>
    <t xml:space="preserve">Of which SEC-IRBA approach </t>
  </si>
  <si>
    <t>Of which SEC-ERBA (including IAA)</t>
  </si>
  <si>
    <t xml:space="preserve">Of which SEC-SA approach </t>
  </si>
  <si>
    <t>Of which 1250%/ deduction</t>
  </si>
  <si>
    <t>Position, foreign exchange and commodities risks (Market risk)</t>
  </si>
  <si>
    <t xml:space="preserve">Of which IMA </t>
  </si>
  <si>
    <t>Large exposures</t>
  </si>
  <si>
    <t xml:space="preserve">Operational risk </t>
  </si>
  <si>
    <t xml:space="preserve">Of which basic indicator approach </t>
  </si>
  <si>
    <t xml:space="preserve">Of which standardised approach </t>
  </si>
  <si>
    <t xml:space="preserve">Of which advanced measurement approach </t>
  </si>
  <si>
    <t>Total</t>
  </si>
  <si>
    <t>d</t>
  </si>
  <si>
    <t>e</t>
  </si>
  <si>
    <t xml:space="preserve">T-1 </t>
  </si>
  <si>
    <t>T-2</t>
  </si>
  <si>
    <t>T-3</t>
  </si>
  <si>
    <t>T-4</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</si>
  <si>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</si>
  <si>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</si>
  <si>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</si>
  <si>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</si>
  <si>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</si>
  <si>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</si>
  <si>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</si>
  <si>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Tier 1 ratio (%)</t>
  </si>
  <si>
    <t>Total capital ratio (%)</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</si>
  <si>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</si>
  <si>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</si>
  <si>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</si>
  <si>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</si>
  <si>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</si>
  <si>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</si>
  <si>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</si>
  <si>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t>
  </si>
  <si>
    <t>Combined buffer requirement (%)</t>
  </si>
  <si>
    <t>Overall capital requirements (%)</t>
  </si>
  <si>
    <t>CET1 available after meeting the total SREP own funds requirements (%)</t>
  </si>
  <si>
    <t>Leverage ratio</t>
  </si>
  <si>
    <t>Leverage ratio total exposure measure</t>
  </si>
  <si>
    <r>
      <t>Additional own funds requirements to address risks of excessive leverage</t>
    </r>
    <r>
      <rPr>
        <b/>
        <sz val="11"/>
        <color theme="1"/>
        <rFont val="Calibri"/>
        <family val="2"/>
        <scheme val="minor"/>
      </rPr>
      <t xml:space="preserve"> (as a percentage of leverage ratio total exposure amount)</t>
    </r>
  </si>
  <si>
    <t>Total SREP leverage ratio requirements (%)</t>
  </si>
  <si>
    <t>Overall leverage ratio requirements (%)</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</si>
  <si>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</si>
  <si>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</si>
  <si>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</si>
  <si>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</si>
  <si>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</si>
  <si>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</si>
  <si>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</si>
  <si>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</si>
  <si>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</si>
  <si>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</si>
  <si>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Exposure value</t>
  </si>
  <si>
    <t>f</t>
  </si>
  <si>
    <t>g</t>
  </si>
  <si>
    <t>h</t>
  </si>
  <si>
    <t>Qualitative information - Free format</t>
  </si>
  <si>
    <t>Equity</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</si>
  <si>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</si>
  <si>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</si>
  <si>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</si>
  <si>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</si>
  <si>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</si>
  <si>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</si>
  <si>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</si>
  <si>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</si>
  <si>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</si>
  <si>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</si>
  <si>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</si>
  <si>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</si>
  <si>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</si>
  <si>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</si>
  <si>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</si>
  <si>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</si>
  <si>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</si>
  <si>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</si>
  <si>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</si>
  <si>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</si>
  <si>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</si>
  <si>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020</t>
  </si>
  <si>
    <t>Total risk exposure amount</t>
  </si>
  <si>
    <t>Institution specific countercyclical capital buffer rate</t>
  </si>
  <si>
    <t>Institution specific countercyclical capital buffer requirement</t>
  </si>
  <si>
    <t>030</t>
  </si>
  <si>
    <t>040</t>
  </si>
  <si>
    <t>050</t>
  </si>
  <si>
    <t>060</t>
  </si>
  <si>
    <t>080</t>
  </si>
  <si>
    <t>090</t>
  </si>
  <si>
    <t>100</t>
  </si>
  <si>
    <t>Debt securities</t>
  </si>
  <si>
    <t>070</t>
  </si>
  <si>
    <t>120</t>
  </si>
  <si>
    <t>Other assets</t>
  </si>
  <si>
    <t>130</t>
  </si>
  <si>
    <t>140</t>
  </si>
  <si>
    <t>150</t>
  </si>
  <si>
    <t>160</t>
  </si>
  <si>
    <t>170</t>
  </si>
  <si>
    <t>180</t>
  </si>
  <si>
    <t>190</t>
  </si>
  <si>
    <t>200</t>
  </si>
  <si>
    <t>210</t>
  </si>
  <si>
    <t>220</t>
  </si>
  <si>
    <t>x</t>
  </si>
  <si>
    <t>Own funds</t>
  </si>
  <si>
    <t>Risk weighted exposure amount</t>
  </si>
  <si>
    <t>n</t>
  </si>
  <si>
    <t>o</t>
  </si>
  <si>
    <t>Institution acts as originator</t>
  </si>
  <si>
    <t>Institution acts as sponsor</t>
  </si>
  <si>
    <t>Institution acts as investor</t>
  </si>
  <si>
    <t>Traditional</t>
  </si>
  <si>
    <t>Synthetic</t>
  </si>
  <si>
    <t>Sub-total</t>
  </si>
  <si>
    <t>STS</t>
  </si>
  <si>
    <t>Non-STS</t>
  </si>
  <si>
    <t>of which SRT</t>
  </si>
  <si>
    <t>Total exposures</t>
  </si>
  <si>
    <t>Retail (total)</t>
  </si>
  <si>
    <t xml:space="preserve">   residential mortgage</t>
  </si>
  <si>
    <t xml:space="preserve">   credit card</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</si>
  <si>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</si>
  <si>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</si>
  <si>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</si>
  <si>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</si>
  <si>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</si>
  <si>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</si>
  <si>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t>
  </si>
  <si>
    <t>p</t>
  </si>
  <si>
    <t>q</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</si>
  <si>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</si>
  <si>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</si>
  <si>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</si>
  <si>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</si>
  <si>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</si>
  <si>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</si>
  <si>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</si>
  <si>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</si>
  <si>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</si>
  <si>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</si>
  <si>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</si>
  <si>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</si>
  <si>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1250%/ deductions</t>
  </si>
  <si>
    <t>1250%/
deductions</t>
  </si>
  <si>
    <t xml:space="preserve">Traditional transactions </t>
  </si>
  <si>
    <t xml:space="preserve">   Securitisation</t>
  </si>
  <si>
    <t xml:space="preserve">       Retail underlying</t>
  </si>
  <si>
    <t xml:space="preserve">       Of which STS</t>
  </si>
  <si>
    <t xml:space="preserve">       Wholesale</t>
  </si>
  <si>
    <t xml:space="preserve">   Re-securitisation</t>
  </si>
  <si>
    <t xml:space="preserve">Synthetic transactions </t>
  </si>
  <si>
    <t>Exposures securitised by the institution - Institution acts as originator or as sponsor</t>
  </si>
  <si>
    <t>Total outstanding nominal amount</t>
  </si>
  <si>
    <t>Total amount of specific credit risk adjustments made during the period</t>
  </si>
  <si>
    <t>Of which exposures in default</t>
  </si>
  <si>
    <t>Replacement cost (RC)</t>
  </si>
  <si>
    <t>Potential future exposure  (PFE)</t>
  </si>
  <si>
    <t>EEPE</t>
  </si>
  <si>
    <t>Exposure value pre-CRM</t>
  </si>
  <si>
    <t>Exposure value post-CRM</t>
  </si>
  <si>
    <t>RWEA</t>
  </si>
  <si>
    <t>EU1</t>
  </si>
  <si>
    <t>EU - Original Exposure Method (for derivatives)</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</si>
  <si>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</si>
  <si>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</si>
  <si>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</si>
  <si>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</si>
  <si>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</si>
  <si>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</si>
  <si>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</si>
  <si>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</si>
  <si>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</si>
  <si>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</si>
  <si>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</si>
  <si>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</si>
  <si>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</si>
  <si>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</si>
  <si>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</si>
  <si>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</si>
  <si>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</si>
  <si>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</si>
  <si>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t xml:space="preserve">Total transactions subject to own funds requirements for CVA risk </t>
  </si>
  <si>
    <t>Exposure classes</t>
  </si>
  <si>
    <t>Risk weight</t>
  </si>
  <si>
    <t>Others</t>
  </si>
  <si>
    <t xml:space="preserve">Central governments or central banks </t>
  </si>
  <si>
    <t xml:space="preserve">Regional government or local authorities </t>
  </si>
  <si>
    <t>Public sector entities</t>
  </si>
  <si>
    <t>Multilateral development banks</t>
  </si>
  <si>
    <t>International organisations</t>
  </si>
  <si>
    <t>Institutions</t>
  </si>
  <si>
    <t>Corporates</t>
  </si>
  <si>
    <t>Retail</t>
  </si>
  <si>
    <t>Institutions and corporates with a short-term credit assessment</t>
  </si>
  <si>
    <t>Other items</t>
  </si>
  <si>
    <t>PD scale</t>
  </si>
  <si>
    <t>Exposure weighted average PD (%)</t>
  </si>
  <si>
    <t>Number of obligors</t>
  </si>
  <si>
    <t>Exposure weighted average LGD (%)</t>
  </si>
  <si>
    <t>Exposure weighted average maturity (years)</t>
  </si>
  <si>
    <t>Density of risk weighted exposure amounts</t>
  </si>
  <si>
    <t>0.00 to &lt;0.15</t>
  </si>
  <si>
    <t>0.15 to &lt;0.25</t>
  </si>
  <si>
    <t>0.25 to &lt;0.50</t>
  </si>
  <si>
    <t>0.50 to &lt;0.75</t>
  </si>
  <si>
    <t>0.75 to &lt;2.50</t>
  </si>
  <si>
    <t>2.50 to &lt;10.00</t>
  </si>
  <si>
    <t>10.00 to &lt;100.00</t>
  </si>
  <si>
    <t>100.00 (Default)</t>
  </si>
  <si>
    <t>Collateral used in derivative transactions</t>
  </si>
  <si>
    <t>Collateral used in SFTs</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</si>
  <si>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</si>
  <si>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</si>
  <si>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</si>
  <si>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</si>
  <si>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</si>
  <si>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</si>
  <si>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</si>
  <si>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</si>
  <si>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</si>
  <si>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</si>
  <si>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</si>
  <si>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</si>
  <si>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</si>
  <si>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</si>
  <si>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</si>
  <si>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</si>
  <si>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</si>
  <si>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</si>
  <si>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</si>
  <si>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</si>
  <si>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</si>
  <si>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</si>
  <si>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</si>
  <si>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</si>
  <si>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</si>
  <si>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RWEAs</t>
  </si>
  <si>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</si>
  <si>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</si>
  <si>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</si>
  <si>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</si>
  <si>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</si>
  <si>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</si>
  <si>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</si>
  <si>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</si>
  <si>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</si>
  <si>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t>RWAs</t>
  </si>
  <si>
    <t>Expected loss amount</t>
  </si>
  <si>
    <t>A-IRB</t>
  </si>
  <si>
    <t>PD range</t>
  </si>
  <si>
    <t>On-balance sheet exposures</t>
  </si>
  <si>
    <t>Off-balance-sheet exposures pre-CCF</t>
  </si>
  <si>
    <t>Exposure weighted average CCF</t>
  </si>
  <si>
    <t>Exposure post CCF and post CRM</t>
  </si>
  <si>
    <t>Risk weighted exposure amount after supporting factors</t>
  </si>
  <si>
    <t>Density of risk weighted exposure amount</t>
  </si>
  <si>
    <t>Value adjust-ments and provisions</t>
  </si>
  <si>
    <t>0.00 to &lt;0.10</t>
  </si>
  <si>
    <t>0.10  to &lt;0.15</t>
  </si>
  <si>
    <t>0.75 to &lt;1.75</t>
  </si>
  <si>
    <t>1.75 to &lt;2.5</t>
  </si>
  <si>
    <t>2.5 to &lt;5</t>
  </si>
  <si>
    <t>5 to &lt;10</t>
  </si>
  <si>
    <t>10 to &lt;20</t>
  </si>
  <si>
    <t>20 to &lt;30</t>
  </si>
  <si>
    <t>30.00 to &lt;100.00</t>
  </si>
  <si>
    <t>of which Retail – Qualifying revolving</t>
  </si>
  <si>
    <t>Pre-credit derivatives risk weighted exposure amount</t>
  </si>
  <si>
    <t>Actual risk weighted exposure amount</t>
  </si>
  <si>
    <t>Exposures under FIRB</t>
  </si>
  <si>
    <t>Central governments and central banks</t>
  </si>
  <si>
    <t xml:space="preserve">Corporates </t>
  </si>
  <si>
    <t>Exposures under AIRB</t>
  </si>
  <si>
    <t>of which Corporates - Specialised lending</t>
  </si>
  <si>
    <t xml:space="preserve">of which Retail – SMEs - Secured by immovable property collateral </t>
  </si>
  <si>
    <t>of which Retail – non-SMEs - Secured by immovable property collateral</t>
  </si>
  <si>
    <t>of which Retail – SMEs - Other</t>
  </si>
  <si>
    <t>of which Retail – Non-SMEs- Other</t>
  </si>
  <si>
    <t>TOTAL (including FIRB exposures and AIRB exposures)</t>
  </si>
  <si>
    <t xml:space="preserve">Total exposures
</t>
  </si>
  <si>
    <t>Credit risk Mitigation techniques</t>
  </si>
  <si>
    <t>Credit risk Mitigation methods in the calculation of RWEAs</t>
  </si>
  <si>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</si>
  <si>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</si>
  <si>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</si>
  <si>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</si>
  <si>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</si>
  <si>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</si>
  <si>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</si>
  <si>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</si>
  <si>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</si>
  <si>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</si>
  <si>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</si>
  <si>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</si>
  <si>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</si>
  <si>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</si>
  <si>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</si>
  <si>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</si>
  <si>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</si>
  <si>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Number of obligors at the end of previous year</t>
  </si>
  <si>
    <t>Observed average default rate (%)</t>
  </si>
  <si>
    <t>Exposures weighted average PD (%)</t>
  </si>
  <si>
    <t>Average PD (%)</t>
  </si>
  <si>
    <t>Average
historical
annual
default rate (%)</t>
  </si>
  <si>
    <t>Of which number of
obligors which defaulted in the year</t>
  </si>
  <si>
    <t xml:space="preserve">Unsecured carrying amount </t>
  </si>
  <si>
    <t>Secured carrying amount</t>
  </si>
  <si>
    <t>Loans and advances</t>
  </si>
  <si>
    <t xml:space="preserve">Debt securities </t>
  </si>
  <si>
    <t xml:space="preserve">     Of which non-performing exposures</t>
  </si>
  <si>
    <t xml:space="preserve">            Of which defaulted </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</si>
  <si>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</si>
  <si>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</si>
  <si>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</si>
  <si>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</si>
  <si>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</si>
  <si>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</si>
  <si>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</si>
  <si>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</si>
  <si>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</si>
  <si>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</si>
  <si>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</si>
  <si>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</si>
  <si>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</si>
  <si>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</si>
  <si>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</si>
  <si>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Central banks</t>
  </si>
  <si>
    <t>General governments</t>
  </si>
  <si>
    <t>Credit institutions</t>
  </si>
  <si>
    <t>Other financial corporations</t>
  </si>
  <si>
    <t>Non-financial corporations</t>
  </si>
  <si>
    <t xml:space="preserve">          Of which SMEs</t>
  </si>
  <si>
    <t>Households</t>
  </si>
  <si>
    <t>110</t>
  </si>
  <si>
    <t>Off-balance-sheet exposures</t>
  </si>
  <si>
    <t>Net exposure value</t>
  </si>
  <si>
    <t>On demand</t>
  </si>
  <si>
    <t>&lt;= 1 year</t>
  </si>
  <si>
    <t>&gt; 1 year &lt;= 5 years</t>
  </si>
  <si>
    <t>&gt; 5 years</t>
  </si>
  <si>
    <t>No stated maturity</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</si>
  <si>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</si>
  <si>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</si>
  <si>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</si>
  <si>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</si>
  <si>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</si>
  <si>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</si>
  <si>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</si>
  <si>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Related net accumulated recoveries</t>
  </si>
  <si>
    <t>Outflow to performing portfolio</t>
  </si>
  <si>
    <t>Outflow due to loan repayment, partial or total</t>
  </si>
  <si>
    <t>Outflow due to collateral liquidations</t>
  </si>
  <si>
    <t>Outflow due to taking possession of collateral</t>
  </si>
  <si>
    <t>Outflow due to sale of instruments</t>
  </si>
  <si>
    <t>Outflow due to risk transfers</t>
  </si>
  <si>
    <t>Outflow due to reclassification as held for sale</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</si>
  <si>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</si>
  <si>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</si>
  <si>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</si>
  <si>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</si>
  <si>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</si>
  <si>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</si>
  <si>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</si>
  <si>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</si>
  <si>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</si>
  <si>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</si>
  <si>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</si>
  <si>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Gross carrying amount of forborne exposures</t>
  </si>
  <si>
    <t>Loans and advances that have been forborne more than twice</t>
  </si>
  <si>
    <t>Non-performing forborne loans and advances that failed to meet the non-performing exit criteria</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</si>
  <si>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</si>
  <si>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</si>
  <si>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</si>
  <si>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</si>
  <si>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</si>
  <si>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</si>
  <si>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</si>
  <si>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</si>
  <si>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</si>
  <si>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</si>
  <si>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Gross carrying/nominal amount</t>
  </si>
  <si>
    <t>Accumulated impairment</t>
  </si>
  <si>
    <t>Provisions on off-balance-sheet commitments and financial guarantees given</t>
  </si>
  <si>
    <t>Accumulated negative changes in fair value due to credit risk on non-performing exposures</t>
  </si>
  <si>
    <t>Of which non-performing</t>
  </si>
  <si>
    <t>Of which subject to impairment</t>
  </si>
  <si>
    <t>On-balance-sheet exposures</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</si>
  <si>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</si>
  <si>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</si>
  <si>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</si>
  <si>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</si>
  <si>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</si>
  <si>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</si>
  <si>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</si>
  <si>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</si>
  <si>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</si>
  <si>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</si>
  <si>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</si>
  <si>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</si>
  <si>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</si>
  <si>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</si>
  <si>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</si>
  <si>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</si>
  <si>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</si>
  <si>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</si>
  <si>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</si>
  <si>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</si>
  <si>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Performing</t>
  </si>
  <si>
    <t>Non-performing</t>
  </si>
  <si>
    <t>Past due &gt; 90 days</t>
  </si>
  <si>
    <t>Of which past due &gt; 30 days ≤ 90 days</t>
  </si>
  <si>
    <t>Of which past due &gt; 90 days ≤ 180 days</t>
  </si>
  <si>
    <t>Of which: past due &gt; 180 days ≤ 1 year</t>
  </si>
  <si>
    <t>Of which: past due &gt; 2 years ≤ 5 years</t>
  </si>
  <si>
    <t>Of which: past due &gt; 5 years ≤ 7 years</t>
  </si>
  <si>
    <t>Of which: past due &gt; 7 years</t>
  </si>
  <si>
    <t>Of which secured</t>
  </si>
  <si>
    <t>Of which secured with immovable property</t>
  </si>
  <si>
    <t>Of which instruments with LTV higher than 60% and lower or equal to 80%</t>
  </si>
  <si>
    <t>Of which instruments with LTV higher than 80% and lower or equal to 100%</t>
  </si>
  <si>
    <t>Of which instruments with LTV  higher than 100%</t>
  </si>
  <si>
    <t>Accumulated impairment for secured assets</t>
  </si>
  <si>
    <t>Collateral</t>
  </si>
  <si>
    <t>Of which value capped at the value of exposure</t>
  </si>
  <si>
    <t>Of which immovable property</t>
  </si>
  <si>
    <t>Of which value above the cap</t>
  </si>
  <si>
    <t>Financial guarantees received</t>
  </si>
  <si>
    <t xml:space="preserve">Collateral obtained by taking possession </t>
  </si>
  <si>
    <t>Value at initial recognition</t>
  </si>
  <si>
    <t>Accumulated negative changes</t>
  </si>
  <si>
    <t>Property, plant and equipment (PP&amp;E)</t>
  </si>
  <si>
    <t>Other than PP&amp;E</t>
  </si>
  <si>
    <t>Residential immovable property</t>
  </si>
  <si>
    <t>Commercial Immovable property</t>
  </si>
  <si>
    <t>Movable property (auto, shipping, etc.)</t>
  </si>
  <si>
    <t>Equity and debt instruments</t>
  </si>
  <si>
    <t>Debt balance reduction</t>
  </si>
  <si>
    <t>Total collateral obtained by taking possession</t>
  </si>
  <si>
    <t>Foreclosed ≤ 2 years</t>
  </si>
  <si>
    <t>Foreclosed &gt; 2 years ≤ 5 years</t>
  </si>
  <si>
    <t>Foreclosed &gt; 5 years</t>
  </si>
  <si>
    <t>Of which non-current assets held-for-sale</t>
  </si>
  <si>
    <t>Collateral obtained by taking possession classified as PP&amp;E</t>
  </si>
  <si>
    <t>Collateral obtained by taking possession other than that classified as PP&amp;E</t>
  </si>
  <si>
    <t>Commercial immovable property</t>
  </si>
  <si>
    <t>Exposures before CCF and before CRM</t>
  </si>
  <si>
    <t>Exposures post CCF and post CRM</t>
  </si>
  <si>
    <t>RWAs and RWAs density</t>
  </si>
  <si>
    <t>Off-balance-sheet amount</t>
  </si>
  <si>
    <t xml:space="preserve">RWAs density (%) </t>
  </si>
  <si>
    <t>Central governments or central banks</t>
  </si>
  <si>
    <t>Regional government or local authorities</t>
  </si>
  <si>
    <t>Secured by mortgages on immovable property</t>
  </si>
  <si>
    <t>Exposures in default</t>
  </si>
  <si>
    <t>Exposures associated with particularly high risk</t>
  </si>
  <si>
    <t>Covered bonds</t>
  </si>
  <si>
    <t>Collective investment undertakings</t>
  </si>
  <si>
    <t>TOTAL</t>
  </si>
  <si>
    <t>Of which unrated</t>
  </si>
  <si>
    <t>Retail exposures</t>
  </si>
  <si>
    <t>Exposures secured by mortgages on immovable property</t>
  </si>
  <si>
    <t>Exposures to institutions and corporates with a short-term credit assessment</t>
  </si>
  <si>
    <t>Units or shares in collective investment undertakings</t>
  </si>
  <si>
    <t>Equity exposures</t>
  </si>
  <si>
    <t>Total unweighted value (average)</t>
  </si>
  <si>
    <t>Total weighted value (average)</t>
  </si>
  <si>
    <t>Quarter ending on (DD Month YYY)</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</si>
  <si>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</si>
  <si>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</si>
  <si>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</si>
  <si>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</si>
  <si>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</si>
  <si>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</si>
  <si>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</si>
  <si>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</si>
  <si>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</si>
  <si>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</si>
  <si>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</si>
  <si>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</si>
  <si>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</si>
  <si>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</si>
  <si>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</si>
  <si>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</si>
  <si>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</si>
  <si>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</si>
  <si>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</si>
  <si>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</si>
  <si>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</si>
  <si>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</si>
  <si>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</si>
  <si>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</si>
  <si>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</si>
  <si>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</si>
  <si>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</si>
  <si>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</si>
  <si>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</si>
  <si>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</si>
  <si>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</si>
  <si>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</si>
  <si>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</si>
  <si>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in accordance with Article 451a(2) CRR</t>
  </si>
  <si>
    <t>Explanations on the main drivers of LCR results and the evolution of the contribution of inputs to the LCR’s calculation over time</t>
  </si>
  <si>
    <t>Explanations on the changes in the LCR over time</t>
  </si>
  <si>
    <t>Explanations on the actual concentration of funding sources</t>
  </si>
  <si>
    <t>High-level description of the composition of the institution`s liquidity buffer.</t>
  </si>
  <si>
    <t>Derivative exposures and potential collateral calls</t>
  </si>
  <si>
    <t>Currency mismatch in the LCR</t>
  </si>
  <si>
    <t>Other items in the LCR calculation that are not captured in the LCR disclosure template but that the institution considers relevant for its liquidity profile</t>
  </si>
  <si>
    <t>In accordance with Article 451a(3) CRR</t>
  </si>
  <si>
    <t>Unweighted value by residual maturity</t>
  </si>
  <si>
    <t>Weighted value</t>
  </si>
  <si>
    <t>No maturity</t>
  </si>
  <si>
    <t>&lt; 6 months</t>
  </si>
  <si>
    <t>6 months to &lt; 1yr</t>
  </si>
  <si>
    <t>≥ 1yr</t>
  </si>
  <si>
    <t>Available stable funding (ASF) Items</t>
  </si>
  <si>
    <t>Capital items and instruments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</si>
  <si>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</si>
  <si>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</si>
  <si>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</si>
  <si>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</si>
  <si>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</si>
  <si>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</si>
  <si>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</si>
  <si>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</si>
  <si>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</si>
  <si>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</si>
  <si>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</si>
  <si>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</si>
  <si>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</si>
  <si>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</si>
  <si>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Calibri"/>
        <family val="2"/>
        <scheme val="minor"/>
      </rPr>
      <t/>
    </r>
  </si>
  <si>
    <r>
      <t>Performing loans to non- financial corporate clients, loans to retail and small business customers, and loans to sovereigns,</t>
    </r>
    <r>
      <rPr>
        <i/>
        <sz val="11"/>
        <color theme="9" tint="-0.249977111117893"/>
        <rFont val="Calibri"/>
        <family val="2"/>
        <scheme val="minor"/>
      </rPr>
      <t xml:space="preserve"> </t>
    </r>
    <r>
      <rPr>
        <i/>
        <sz val="11"/>
        <color theme="1"/>
        <rFont val="Calibri"/>
        <family val="2"/>
        <scheme val="minor"/>
      </rPr>
      <t>and PSEs, of which:</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</si>
  <si>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</si>
  <si>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</si>
  <si>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</si>
  <si>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</si>
  <si>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</si>
  <si>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</si>
  <si>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</si>
  <si>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</si>
  <si>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</si>
  <si>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</si>
  <si>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Total RSF</t>
  </si>
  <si>
    <t>Net Stable Funding Ratio (%)</t>
  </si>
  <si>
    <t>Applicable amount</t>
  </si>
  <si>
    <t>Total assets as per published financial statements</t>
  </si>
  <si>
    <t>(Adjustment for securitised exposures that meet the operational requirements for the recognition of risk transference)</t>
  </si>
  <si>
    <t>(Adjustment for temporary exemption of exposures to central bank (if applicable))</t>
  </si>
  <si>
    <t>(Adjustment for fiduciary assets recognised on the balance sheet pursuant to the applicable accounting framework but excluded from the leverage ratio total exposure measure in accordance with point (i) of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</si>
  <si>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</si>
  <si>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</si>
  <si>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</si>
  <si>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</si>
  <si>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</si>
  <si>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</si>
  <si>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(Adjustment for exposures excluded from the leverage ratio total exposure measure in accordance with point (c ) of Article 429a(1) CRR)</t>
  </si>
  <si>
    <t>(Adjustment for exposures excluded from the leverage ratio total exposure measure in accordance with point (j) of Article 429a(1) CRR)</t>
  </si>
  <si>
    <t>Other adjustments</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</si>
  <si>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</si>
  <si>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</si>
  <si>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</si>
  <si>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</si>
  <si>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</si>
  <si>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</si>
  <si>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</si>
  <si>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</si>
  <si>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</si>
  <si>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</si>
  <si>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</si>
  <si>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</si>
  <si>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</si>
  <si>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</si>
  <si>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</si>
  <si>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</si>
  <si>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</si>
  <si>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</si>
  <si>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</si>
  <si>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</si>
  <si>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</si>
  <si>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</si>
  <si>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</si>
  <si>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</si>
  <si>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Derogation for SFTs: Counterparty credit risk exposure in accordance with Articles 429e(5) and 222 CRR</t>
  </si>
  <si>
    <t>Agent transaction exposures</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</si>
  <si>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</si>
  <si>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</si>
  <si>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</si>
  <si>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</si>
  <si>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</si>
  <si>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associated with off-balance sheet exposures deducted in determining Tier 1 capital)</t>
  </si>
  <si>
    <t>Off-balance sheet exposures</t>
  </si>
  <si>
    <t>Excluded exposures</t>
  </si>
  <si>
    <t>(Exposures excluded from the leverage ratio total exposure measure in accordance with point (c ) of Article 429a(1) CRR)</t>
  </si>
  <si>
    <t>(Exposures exempted in accordance with point (j) of Article 429a (1) CRR (on and off balance sheet))</t>
  </si>
  <si>
    <t>(Excluded exposures of public development banks - Public sector investments)</t>
  </si>
  <si>
    <t>(Excluded promotional loans of public development banks: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</si>
  <si>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</si>
  <si>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 xml:space="preserve">(Excluded guaranteed parts of exposures arising from export credits) </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</si>
  <si>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</si>
  <si>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</si>
  <si>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</si>
  <si>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</si>
  <si>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Capital and total exposure measure</t>
  </si>
  <si>
    <t>Tier 1 capital</t>
  </si>
  <si>
    <t>Leverage ratio (without the adjustment due to excluded exposures of public development banks - Public sector investments) (%)</t>
  </si>
  <si>
    <t>25a</t>
  </si>
  <si>
    <t>Leverage ratio (excluding the impact of any applicable temporary exemption of central bank reserves)</t>
  </si>
  <si>
    <t>Regulatory minimum leverage ratio requirement (%)</t>
  </si>
  <si>
    <t xml:space="preserve">Additional leverage ratio requirements (%) </t>
  </si>
  <si>
    <t>Required leverage buffer (%)</t>
  </si>
  <si>
    <t>Choice on transitional arrangements and relevant exposures</t>
  </si>
  <si>
    <t>Choice on transitional arrangements for the definition of the capital measure</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</si>
  <si>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</si>
  <si>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</si>
  <si>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exposures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</si>
  <si>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</si>
  <si>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exposures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</si>
  <si>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</si>
  <si>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</si>
  <si>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</si>
  <si>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Total on-balance sheet exposures (excluding derivatives, SFTs, and exempted exposures), of which:</t>
  </si>
  <si>
    <t>Trading book exposures</t>
  </si>
  <si>
    <t>Banking book exposures, of which:</t>
  </si>
  <si>
    <t>Exposures treated as sovereigns</t>
  </si>
  <si>
    <r>
      <t xml:space="preserve">Exposures to regional governments, MDB, international organisations and PSE </t>
    </r>
    <r>
      <rPr>
        <b/>
        <sz val="11"/>
        <color rgb="FF000000"/>
        <rFont val="Calibri"/>
        <family val="2"/>
        <scheme val="minor"/>
      </rPr>
      <t xml:space="preserve">not </t>
    </r>
    <r>
      <rPr>
        <sz val="11"/>
        <color rgb="FF000000"/>
        <rFont val="Calibri"/>
        <family val="2"/>
        <scheme val="minor"/>
      </rPr>
      <t>treated as sovereigns</t>
    </r>
  </si>
  <si>
    <t>Secured by mortgages of immovable properties</t>
  </si>
  <si>
    <t>Other exposures (eg equity, securitisations, and other non-credit obligation assets)</t>
  </si>
  <si>
    <t>Amounts</t>
  </si>
  <si>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</si>
  <si>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</si>
  <si>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</si>
  <si>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</si>
  <si>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</si>
  <si>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</si>
  <si>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</si>
  <si>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Funds for general banking risk</t>
  </si>
  <si>
    <t xml:space="preserve">Amount of qualifying items referred to in Article 484 (3) CRR and the related share premium accounts subject to phase out from CET1 </t>
  </si>
  <si>
    <t>Minority interests (amount allowed in consolidated CET1)</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</si>
  <si>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</si>
  <si>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</si>
  <si>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</si>
  <si>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</si>
  <si>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</si>
  <si>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</si>
  <si>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</si>
  <si>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</si>
  <si>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</si>
  <si>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</si>
  <si>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</si>
  <si>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</si>
  <si>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</si>
  <si>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</si>
  <si>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</si>
  <si>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</si>
  <si>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 xml:space="preserve">     of which: qualifying holdings outside the financial sector (negative amount)</t>
  </si>
  <si>
    <t xml:space="preserve">     of which: securitisation positions (negative amount)</t>
  </si>
  <si>
    <t xml:space="preserve">     of which: free deliveries (negative amount)</t>
  </si>
  <si>
    <t>Deferred tax assets arising from temporary differences (amount above 10% threshold, net of related tax liability where the conditions in Article 38 (3) CRR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</si>
  <si>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</si>
  <si>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</si>
  <si>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</si>
  <si>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Losses for the current financial year (negative amount)</t>
  </si>
  <si>
    <t>Foreseeable tax charges relating to CET1 items except where the institution suitably adjusts the amount of CET1 items insofar as such tax charges reduce the amount up to which those items may be used to cover risks or losses (negative amount)</t>
  </si>
  <si>
    <t>27a</t>
  </si>
  <si>
    <t>Total regulatory adjustments to Common Equity Tier 1 (CET1)</t>
  </si>
  <si>
    <t xml:space="preserve">Common Equity Tier 1 (CET1) capital </t>
  </si>
  <si>
    <t>Additional Tier 1 (AT1) capital: instruments</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</si>
  <si>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</si>
  <si>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</si>
  <si>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 as described in Article 486(3) CRR</t>
  </si>
  <si>
    <t>Amount of qualifying items referred to in Article 494a(1) CRR subject to phase out from AT1</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</si>
  <si>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</si>
  <si>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</si>
  <si>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</si>
  <si>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</si>
  <si>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</si>
  <si>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</si>
  <si>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</si>
  <si>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</si>
  <si>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</si>
  <si>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</si>
  <si>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</si>
  <si>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</si>
  <si>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</si>
  <si>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</si>
  <si>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</si>
  <si>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Amount of qualifying  items referred to in Article 484 (5) CRR and the related share premium accounts subject to phase out from T2 as described in Article 486(4) CRR</t>
  </si>
  <si>
    <t>Amount of qualifying  items referred to in Article 494a (2) CRR subject to phase out from T2</t>
  </si>
  <si>
    <t>Amount of qualifying  items referred to in Article 494b (2)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</si>
  <si>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</si>
  <si>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</si>
  <si>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</si>
  <si>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</si>
  <si>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</si>
  <si>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</si>
  <si>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goldings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</si>
  <si>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</si>
  <si>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</si>
  <si>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</si>
  <si>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</si>
  <si>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Other regulatory adjustments to T2 capital</t>
  </si>
  <si>
    <t>Total regulatory adjustments to Tier 2 (T2) capital</t>
  </si>
  <si>
    <t xml:space="preserve">Tier 2 (T2) capital </t>
  </si>
  <si>
    <t>Total capital (TC = T1 + T2)</t>
  </si>
  <si>
    <t>Total Risk exposure amount</t>
  </si>
  <si>
    <t>Common Equity Tier 1 (as a percentage of total risk exposure amount)</t>
  </si>
  <si>
    <t>Tier 1 (as a percentage of total risk exposure amount)</t>
  </si>
  <si>
    <t>Total capital (as a percentage of total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</si>
  <si>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</si>
  <si>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of which: capital conservation buffer requirement </t>
  </si>
  <si>
    <t xml:space="preserve">of which: countercyclical buffer requirement </t>
  </si>
  <si>
    <t xml:space="preserve">of which: systemic risk buffer requirement </t>
  </si>
  <si>
    <t>of which: Global Systemically Important Institution (G-SII) or Other Systemically Important Institution (O-SII) buffer</t>
  </si>
  <si>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</si>
  <si>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</si>
  <si>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</si>
  <si>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</si>
  <si>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</si>
  <si>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</si>
  <si>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</si>
  <si>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</si>
  <si>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</si>
  <si>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</si>
  <si>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</si>
  <si>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</si>
  <si>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</si>
  <si>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</si>
  <si>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Reference</t>
  </si>
  <si>
    <t>As at period end</t>
  </si>
  <si>
    <r>
      <t>Common Equity Tier</t>
    </r>
    <r>
      <rPr>
        <sz val="11"/>
        <color theme="1"/>
        <rFont val="Calibri"/>
        <family val="2"/>
        <scheme val="minor"/>
      </rPr>
      <t> </t>
    </r>
    <r>
      <rPr>
        <sz val="11"/>
        <color rgb="FF000000"/>
        <rFont val="Calibri"/>
        <family val="2"/>
        <scheme val="minor"/>
      </rPr>
      <t>1 ratio (%)</t>
    </r>
  </si>
  <si>
    <t>Qualifying AT1 deductions that exceed the AT1 items of the institution (negative amount)</t>
  </si>
  <si>
    <t>Qualifying T2 deductions that exceed the T2 items of the institution (negative amount)</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</si>
  <si>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</si>
  <si>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</si>
  <si>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t>(Exempted CCP leg of client-cleared trade exposures) (simplified standardised approach)</t>
  </si>
  <si>
    <r>
      <t>NSFR derivative assets</t>
    </r>
    <r>
      <rPr>
        <sz val="11"/>
        <color theme="1"/>
        <rFont val="Calibri"/>
        <family val="2"/>
        <scheme val="minor"/>
      </rPr>
      <t> </t>
    </r>
  </si>
  <si>
    <t xml:space="preserve"> Unfunded credit 
Protection (UFCP)</t>
  </si>
  <si>
    <r>
      <t xml:space="preserve">Securitisation </t>
    </r>
    <r>
      <rPr>
        <sz val="10"/>
        <color theme="1"/>
        <rFont val="Calibri"/>
        <family val="2"/>
        <scheme val="minor"/>
      </rPr>
      <t>(specific risk)</t>
    </r>
  </si>
  <si>
    <t xml:space="preserve">Total exposure value </t>
  </si>
  <si>
    <t>Alpha used for computing regulatory exposure value</t>
  </si>
  <si>
    <t>Amounts below the thresholds for deduction (subject to 250% risk weight) (For information)</t>
  </si>
  <si>
    <t>1.1</t>
  </si>
  <si>
    <t>1.2</t>
  </si>
  <si>
    <t>1.3</t>
  </si>
  <si>
    <t>Common Equity Tier 1 available to meet buffers (as a percentage of risk exposure amount)</t>
  </si>
  <si>
    <t>Source based on reference numbers/letters of the balance sheet under the regulatory scope of consolidation </t>
  </si>
  <si>
    <r>
      <t>Of which: past due &gt; 1 years ≤</t>
    </r>
    <r>
      <rPr>
        <sz val="11"/>
        <color theme="1"/>
        <rFont val="Calibri"/>
        <family val="2"/>
        <scheme val="minor"/>
      </rPr>
      <t> 2 years</t>
    </r>
  </si>
  <si>
    <t>f </t>
  </si>
  <si>
    <r>
      <rPr>
        <sz val="11"/>
        <rFont val="Calibri"/>
        <family val="2"/>
        <scheme val="minor"/>
      </rPr>
      <t>Transactions subject to the Alternative approach (Based on the Original Exposure Method</t>
    </r>
    <r>
      <rPr>
        <u/>
        <sz val="11"/>
        <rFont val="Calibri"/>
        <family val="2"/>
        <scheme val="minor"/>
      </rPr>
      <t>)</t>
    </r>
  </si>
  <si>
    <r>
      <rPr>
        <sz val="11"/>
        <color theme="1"/>
        <rFont val="Calibri"/>
        <family val="2"/>
        <scheme val="minor"/>
      </rPr>
      <t xml:space="preserve">RWEA without substitution effects
(reduction effects only)
</t>
    </r>
  </si>
  <si>
    <r>
      <t xml:space="preserve">RWEA with substitution effects
</t>
    </r>
    <r>
      <rPr>
        <sz val="11"/>
        <color theme="1"/>
        <rFont val="Calibri"/>
        <family val="2"/>
        <scheme val="minor"/>
      </rPr>
      <t xml:space="preserve">(both reduction and sustitution effects)
</t>
    </r>
  </si>
  <si>
    <r>
      <t xml:space="preserve"> 
Part of exposures covered by </t>
    </r>
    <r>
      <rPr>
        <sz val="11"/>
        <color theme="1"/>
        <rFont val="Calibri"/>
        <family val="2"/>
        <scheme val="minor"/>
      </rPr>
      <t>Financial Collaterals (%)</t>
    </r>
  </si>
  <si>
    <r>
      <t xml:space="preserve">Part of exposures covered by </t>
    </r>
    <r>
      <rPr>
        <sz val="11"/>
        <color theme="1"/>
        <rFont val="Calibri"/>
        <family val="2"/>
        <scheme val="minor"/>
      </rPr>
      <t>Other eligible collaterals (%)</t>
    </r>
  </si>
  <si>
    <r>
      <t xml:space="preserve">Part of exposures covered by </t>
    </r>
    <r>
      <rPr>
        <sz val="11"/>
        <color theme="1"/>
        <rFont val="Calibri"/>
        <family val="2"/>
        <scheme val="minor"/>
      </rPr>
      <t>Other funded credit protection (%)</t>
    </r>
  </si>
  <si>
    <r>
      <t xml:space="preserve">
Part of exposures covered by </t>
    </r>
    <r>
      <rPr>
        <sz val="11"/>
        <color theme="1"/>
        <rFont val="Calibri"/>
        <family val="2"/>
        <scheme val="minor"/>
      </rPr>
      <t>Guarantees (%)</t>
    </r>
  </si>
  <si>
    <r>
      <t xml:space="preserve">Part of exposures covered by </t>
    </r>
    <r>
      <rPr>
        <sz val="11"/>
        <color theme="1"/>
        <rFont val="Calibri"/>
        <family val="2"/>
        <scheme val="minor"/>
      </rPr>
      <t>Credit Derivatives (%)</t>
    </r>
  </si>
  <si>
    <r>
      <t xml:space="preserve">Part of exposures covered by </t>
    </r>
    <r>
      <rPr>
        <sz val="11"/>
        <color theme="1"/>
        <rFont val="Calibri"/>
        <family val="2"/>
        <scheme val="minor"/>
      </rPr>
      <t>Immovable property Collaterals (%)</t>
    </r>
  </si>
  <si>
    <r>
      <t xml:space="preserve">Part of exposures covered by </t>
    </r>
    <r>
      <rPr>
        <sz val="11"/>
        <color theme="1"/>
        <rFont val="Calibri"/>
        <family val="2"/>
        <scheme val="minor"/>
      </rPr>
      <t>Receivables (%)</t>
    </r>
  </si>
  <si>
    <r>
      <t xml:space="preserve">Part of exposures covered by </t>
    </r>
    <r>
      <rPr>
        <sz val="11"/>
        <color theme="1"/>
        <rFont val="Calibri"/>
        <family val="2"/>
        <scheme val="minor"/>
      </rPr>
      <t>Other physical collateral (%)</t>
    </r>
  </si>
  <si>
    <r>
      <t xml:space="preserve">Part of exposures covered by </t>
    </r>
    <r>
      <rPr>
        <sz val="11"/>
        <color theme="1"/>
        <rFont val="Calibri"/>
        <family val="2"/>
        <scheme val="minor"/>
      </rPr>
      <t>Cash on deposit (%)</t>
    </r>
  </si>
  <si>
    <r>
      <t>Part of exposures covered by</t>
    </r>
    <r>
      <rPr>
        <sz val="11"/>
        <color theme="1"/>
        <rFont val="Calibri"/>
        <family val="2"/>
        <scheme val="minor"/>
      </rPr>
      <t xml:space="preserve"> Life insurance policies (%)</t>
    </r>
  </si>
  <si>
    <r>
      <t xml:space="preserve">Part of exposures covered by </t>
    </r>
    <r>
      <rPr>
        <sz val="11"/>
        <color theme="1"/>
        <rFont val="Calibri"/>
        <family val="2"/>
        <scheme val="minor"/>
      </rPr>
      <t>Instruments held by a third party (%)</t>
    </r>
  </si>
  <si>
    <t>4.1</t>
  </si>
  <si>
    <t>4.2</t>
  </si>
  <si>
    <t>8.1</t>
  </si>
  <si>
    <t>9.1</t>
  </si>
  <si>
    <t>9.2</t>
  </si>
  <si>
    <t>9.3</t>
  </si>
  <si>
    <t>9.4</t>
  </si>
  <si>
    <t>9.5</t>
  </si>
  <si>
    <t xml:space="preserve">Of which secured by collateral </t>
  </si>
  <si>
    <t>Of which secured by financial guarantees</t>
  </si>
  <si>
    <t>Of which secured by credit derivatives</t>
  </si>
  <si>
    <t>OV1 – Overview of risk weighted exposure amounts</t>
  </si>
  <si>
    <t>KM1 - Key metrics template</t>
  </si>
  <si>
    <t>CCyB1 - Geographical distribution of credit exposures relevant for the calculation of the countercyclical buffer</t>
  </si>
  <si>
    <t>CCyB2 - Amount of institution-specific countercyclical capital buffer</t>
  </si>
  <si>
    <t>CCR1 – Analysis of CCR exposure by approach</t>
  </si>
  <si>
    <t>CCR2 – Transactions subject to own funds requirements for CVA risk</t>
  </si>
  <si>
    <t>CCR3 – Standardised approach – CCR exposures by regulatory exposure class and risk weights</t>
  </si>
  <si>
    <t>CCR4 – IRB approach – CCR exposures by exposure class and PD scale</t>
  </si>
  <si>
    <t>CCR5 – Composition of collateral for CCR exposures</t>
  </si>
  <si>
    <t>CCR8 – Exposures to CCPs</t>
  </si>
  <si>
    <t>MR1 - Market risk under the standardised approach</t>
  </si>
  <si>
    <t>CR6 – IRB approach – Credit risk exposures by exposure class and PD range</t>
  </si>
  <si>
    <t>CR7 – IRB approach – Effect on the RWEAs of credit derivatives used as CRM techniques</t>
  </si>
  <si>
    <t>CR7-A – IRB approach – Disclosure of the extent of the use of CRM techniques</t>
  </si>
  <si>
    <t xml:space="preserve">CR8 –  RWEA flow statements of credit risk exposures under the IRB approach </t>
  </si>
  <si>
    <t>CR3 –  CRM techniques overview:  Disclosure of the use of credit risk mitigation techniques</t>
  </si>
  <si>
    <t xml:space="preserve">CR1: Performing and non-performing exposures and related provisions. </t>
  </si>
  <si>
    <t>CR1-A: Maturity of exposures</t>
  </si>
  <si>
    <t>CR2: Changes in the stock of non-performing loans and advances</t>
  </si>
  <si>
    <t>CR2a: Changes in the stock of non-performing loans and advances and related net accumulated recoveries</t>
  </si>
  <si>
    <t>CQ1: Credit quality of forborne exposures</t>
  </si>
  <si>
    <t>CQ2: Quality of forbearance</t>
  </si>
  <si>
    <t>CQ3: Credit quality of performing and non-performing exposures by past due days</t>
  </si>
  <si>
    <t>CQ5: Credit quality of loans and advances to non-financial corporations by industry</t>
  </si>
  <si>
    <t xml:space="preserve">CQ6: Collateral valuation - loans and advances </t>
  </si>
  <si>
    <t xml:space="preserve">CQ7: Collateral obtained by taking possession and execution processes </t>
  </si>
  <si>
    <t>CQ8: Collateral obtained by taking possession and execution processes – vintage breakdown</t>
  </si>
  <si>
    <t>CR4 – standardised approach – Credit risk exposure and CRM effects</t>
  </si>
  <si>
    <t>CR5 – standardised approach</t>
  </si>
  <si>
    <t>LIQ1 - Quantitative information of LCR</t>
  </si>
  <si>
    <t xml:space="preserve">LIQ2: Net Stable Funding Ratio </t>
  </si>
  <si>
    <t>LR1 - LRSum: Summary reconciliation of accounting assets and leverage ratio exposures</t>
  </si>
  <si>
    <t>LR2 - LRCom: Leverage ratio common disclosure</t>
  </si>
  <si>
    <t>LR3 - LRSpl: Split-up of on balance sheet exposures (excluding derivatives, SFTs and exempted exposures)</t>
  </si>
  <si>
    <t>CC1 - Composition of regulatory own funds</t>
  </si>
  <si>
    <t>CC2 - reconciliation of regulatory own funds to balance sheet in the audited financial statements</t>
  </si>
  <si>
    <t>SEC1 - Securitisation exposures in the non-trading book</t>
  </si>
  <si>
    <t>SEC3 - Securitisation exposures in the non-trading book and associated regulatory capital requirements - institution acting as originator or as sponsor</t>
  </si>
  <si>
    <t>SEC5 - Exposures securitised by the institution - Exposures in default and specific credit risk adjustments</t>
  </si>
  <si>
    <t>LIQB  on qualitative information on LCR, which complements LIQ1.</t>
  </si>
  <si>
    <t>CR9 –IRB approach – Back-testing of PD per exposure class (fixed PD scale)</t>
  </si>
  <si>
    <t>Text</t>
  </si>
  <si>
    <t>EU7a</t>
  </si>
  <si>
    <t>id</t>
  </si>
  <si>
    <t>EU4a</t>
  </si>
  <si>
    <t>EU8a</t>
  </si>
  <si>
    <t>EU8b</t>
  </si>
  <si>
    <t>EU19a</t>
  </si>
  <si>
    <t>EU22a</t>
  </si>
  <si>
    <t>EU23a</t>
  </si>
  <si>
    <t>EU23b</t>
  </si>
  <si>
    <t>EU23c</t>
  </si>
  <si>
    <t>EU7b</t>
  </si>
  <si>
    <t>EU7c</t>
  </si>
  <si>
    <t>EU7d</t>
  </si>
  <si>
    <t>EU9a</t>
  </si>
  <si>
    <t>EU10a</t>
  </si>
  <si>
    <t>EU11a</t>
  </si>
  <si>
    <t>EU14a</t>
  </si>
  <si>
    <t>EU14b</t>
  </si>
  <si>
    <t>EU14c</t>
  </si>
  <si>
    <t>EU14d</t>
  </si>
  <si>
    <t>EU14e</t>
  </si>
  <si>
    <t>EU16a</t>
  </si>
  <si>
    <t>EU16b</t>
  </si>
  <si>
    <t>42a</t>
  </si>
  <si>
    <t>EU1a</t>
  </si>
  <si>
    <t>EU1b</t>
  </si>
  <si>
    <t>A1</t>
  </si>
  <si>
    <t>A2</t>
  </si>
  <si>
    <t>A3</t>
  </si>
  <si>
    <t>A3.1</t>
  </si>
  <si>
    <t>A3.2</t>
  </si>
  <si>
    <t>A3.3</t>
  </si>
  <si>
    <t>A4</t>
  </si>
  <si>
    <t>A4.1</t>
  </si>
  <si>
    <t>A4.2</t>
  </si>
  <si>
    <t>A4.3</t>
  </si>
  <si>
    <t>A4.4</t>
  </si>
  <si>
    <t>A4.5</t>
  </si>
  <si>
    <t>A5</t>
  </si>
  <si>
    <t>A010</t>
  </si>
  <si>
    <t>A020</t>
  </si>
  <si>
    <t>A030</t>
  </si>
  <si>
    <t>A040</t>
  </si>
  <si>
    <t>A050</t>
  </si>
  <si>
    <t>A060</t>
  </si>
  <si>
    <t>A070</t>
  </si>
  <si>
    <t>A080</t>
  </si>
  <si>
    <t>A090</t>
  </si>
  <si>
    <t>A100</t>
  </si>
  <si>
    <t>A110</t>
  </si>
  <si>
    <t>A120</t>
  </si>
  <si>
    <t>A130</t>
  </si>
  <si>
    <t>A140</t>
  </si>
  <si>
    <t>A150</t>
  </si>
  <si>
    <t>A160</t>
  </si>
  <si>
    <t>A170</t>
  </si>
  <si>
    <t>EU3a</t>
  </si>
  <si>
    <t>EU5a</t>
  </si>
  <si>
    <t>EU20a</t>
  </si>
  <si>
    <t>EU20b</t>
  </si>
  <si>
    <t>EU20c</t>
  </si>
  <si>
    <t>EU20d</t>
  </si>
  <si>
    <t>EU25a</t>
  </si>
  <si>
    <t>EU25b</t>
  </si>
  <si>
    <t>EU33a</t>
  </si>
  <si>
    <t>EU33b</t>
  </si>
  <si>
    <t>EU47a</t>
  </si>
  <si>
    <t>EU47b</t>
  </si>
  <si>
    <t>EU56a </t>
  </si>
  <si>
    <t>EU56b</t>
  </si>
  <si>
    <t>EU67a</t>
  </si>
  <si>
    <t>EU9b</t>
  </si>
  <si>
    <t>EU11b</t>
  </si>
  <si>
    <t>EU10b</t>
  </si>
  <si>
    <t>EU17a</t>
  </si>
  <si>
    <t>EU22b</t>
  </si>
  <si>
    <t>EU22c</t>
  </si>
  <si>
    <t>EU22d</t>
  </si>
  <si>
    <t>EU22e</t>
  </si>
  <si>
    <t>EU22f</t>
  </si>
  <si>
    <t>EU22g</t>
  </si>
  <si>
    <t>EU22h</t>
  </si>
  <si>
    <t>EU22i</t>
  </si>
  <si>
    <t>EU22j</t>
  </si>
  <si>
    <t>EU22k</t>
  </si>
  <si>
    <t>EU25</t>
  </si>
  <si>
    <t>EU26</t>
  </si>
  <si>
    <t>EU27</t>
  </si>
  <si>
    <t>EU3</t>
  </si>
  <si>
    <t>EU5</t>
  </si>
  <si>
    <t>EU6</t>
  </si>
  <si>
    <t>EU7</t>
  </si>
  <si>
    <t>EU8</t>
  </si>
  <si>
    <t>EU9</t>
  </si>
  <si>
    <t>EU10</t>
  </si>
  <si>
    <t>EU11</t>
  </si>
  <si>
    <t>EU12</t>
  </si>
  <si>
    <t>EU19b</t>
  </si>
  <si>
    <t>EU21</t>
  </si>
  <si>
    <t>EU15a</t>
  </si>
  <si>
    <t>Disclosure of mean values (reported annually)</t>
  </si>
  <si>
    <t>Country</t>
  </si>
  <si>
    <t>Assets</t>
  </si>
  <si>
    <t>Liabilities</t>
  </si>
  <si>
    <t>Scope of consolidation: consolidated</t>
  </si>
  <si>
    <t>CQ4: Quality of non-performing exposures, totals</t>
  </si>
  <si>
    <t>CQ4: Quality of non-performing exposures by geography, on-balance</t>
  </si>
  <si>
    <t>CQ4: Quality of non-performing exposures by geography, off-balance</t>
  </si>
  <si>
    <t>F-IRB, total for all exposures classes</t>
  </si>
  <si>
    <t>A-IRB, total for all exposures classes</t>
  </si>
  <si>
    <t>CR6 – IRB approach – Credit risk exposures, totals</t>
  </si>
  <si>
    <t>Exposure class:</t>
  </si>
  <si>
    <t>Note: F-IRB is not applied</t>
  </si>
  <si>
    <t>Funded credit Protection (FCP)</t>
  </si>
  <si>
    <t>Total for this exposure class</t>
  </si>
  <si>
    <t>country</t>
  </si>
  <si>
    <t>Afghanistan</t>
  </si>
  <si>
    <t>AF</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</si>
  <si>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</si>
  <si>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</si>
  <si>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</si>
  <si>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</si>
  <si>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</si>
  <si>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</si>
  <si>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</si>
  <si>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</si>
  <si>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</si>
  <si>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</si>
  <si>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</si>
  <si>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</si>
  <si>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</si>
  <si>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</si>
  <si>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</si>
  <si>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</si>
  <si>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</si>
  <si>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</si>
  <si>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</si>
  <si>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</si>
  <si>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</si>
  <si>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</si>
  <si>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</si>
  <si>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</si>
  <si>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</si>
  <si>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</si>
  <si>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</si>
  <si>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</si>
  <si>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 (the)</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</si>
  <si>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</si>
  <si>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</si>
  <si>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</si>
  <si>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</si>
  <si>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</si>
  <si>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</si>
  <si>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</si>
  <si>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</si>
  <si>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</si>
  <si>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</si>
  <si>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</si>
  <si>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</si>
  <si>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</si>
  <si>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</si>
  <si>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</si>
  <si>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</si>
  <si>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</si>
  <si>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</si>
  <si>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</si>
  <si>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</si>
  <si>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</si>
  <si>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</si>
  <si>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</si>
  <si>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</si>
  <si>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</si>
  <si>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</si>
  <si>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</si>
  <si>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</si>
  <si>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</si>
  <si>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</si>
  <si>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</si>
  <si>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 (the)</t>
  </si>
  <si>
    <t>IO</t>
  </si>
  <si>
    <t>Brunei Darussalam</t>
  </si>
  <si>
    <t>BN</t>
  </si>
  <si>
    <t>Bulgaria</t>
  </si>
  <si>
    <t>BG</t>
  </si>
  <si>
    <t>Burkina Faso</t>
  </si>
  <si>
    <t>BF</t>
  </si>
  <si>
    <t>Burundi</t>
  </si>
  <si>
    <t>BI</t>
  </si>
  <si>
    <t>Cabo Verde</t>
  </si>
  <si>
    <t>CV</t>
  </si>
  <si>
    <t>Cambodia</t>
  </si>
  <si>
    <t>KH</t>
  </si>
  <si>
    <t>Cameroon</t>
  </si>
  <si>
    <t>CM</t>
  </si>
  <si>
    <t>Canada</t>
  </si>
  <si>
    <t>CA</t>
  </si>
  <si>
    <t>Cayman Islands (the)</t>
  </si>
  <si>
    <t>KY</t>
  </si>
  <si>
    <t>Central African Republic (the)</t>
  </si>
  <si>
    <t>CF</t>
  </si>
  <si>
    <t>Chad</t>
  </si>
  <si>
    <t>TD</t>
  </si>
  <si>
    <t>Chile</t>
  </si>
  <si>
    <t>CL</t>
  </si>
  <si>
    <t>China</t>
  </si>
  <si>
    <t>CN</t>
  </si>
  <si>
    <t>Christmas Island</t>
  </si>
  <si>
    <t>CX</t>
  </si>
  <si>
    <t>Cocos (Keeling) Islands (the)</t>
  </si>
  <si>
    <t>CC</t>
  </si>
  <si>
    <t>Colombia</t>
  </si>
  <si>
    <t>CO</t>
  </si>
  <si>
    <t>Comoros (the)</t>
  </si>
  <si>
    <t>KM</t>
  </si>
  <si>
    <t>Congo (the Democratic Republic of the)</t>
  </si>
  <si>
    <t>CD</t>
  </si>
  <si>
    <t>Congo (the)</t>
  </si>
  <si>
    <t>CG</t>
  </si>
  <si>
    <t>Cook Islands (the)</t>
  </si>
  <si>
    <t>CK</t>
  </si>
  <si>
    <t>Costa Rica</t>
  </si>
  <si>
    <t>CR</t>
  </si>
  <si>
    <t>Croatia</t>
  </si>
  <si>
    <t>HR</t>
  </si>
  <si>
    <t>Cuba</t>
  </si>
  <si>
    <t>CU</t>
  </si>
  <si>
    <t>Curaçao</t>
  </si>
  <si>
    <t>CW</t>
  </si>
  <si>
    <t>Cyprus</t>
  </si>
  <si>
    <t>CY</t>
  </si>
  <si>
    <t>Czechia</t>
  </si>
  <si>
    <t>CZ</t>
  </si>
  <si>
    <t>Côte d'Ivoire</t>
  </si>
  <si>
    <t>CI</t>
  </si>
  <si>
    <t>Denmark</t>
  </si>
  <si>
    <t>DK</t>
  </si>
  <si>
    <t>Djibouti</t>
  </si>
  <si>
    <t>DJ</t>
  </si>
  <si>
    <t>Dominica</t>
  </si>
  <si>
    <t>DM</t>
  </si>
  <si>
    <t>Dominican Republic (the)</t>
  </si>
  <si>
    <t>DO</t>
  </si>
  <si>
    <t>Ecuador</t>
  </si>
  <si>
    <t>EC</t>
  </si>
  <si>
    <t>Egypt</t>
  </si>
  <si>
    <t>EG</t>
  </si>
  <si>
    <t>El Salvador</t>
  </si>
  <si>
    <t>SV</t>
  </si>
  <si>
    <t>Equatorial Guinea</t>
  </si>
  <si>
    <t>GQ</t>
  </si>
  <si>
    <t>Eritrea</t>
  </si>
  <si>
    <t>ER</t>
  </si>
  <si>
    <t>Estonia</t>
  </si>
  <si>
    <t>EE</t>
  </si>
  <si>
    <t>Eswatini</t>
  </si>
  <si>
    <t>SZ</t>
  </si>
  <si>
    <t>Ethiopia</t>
  </si>
  <si>
    <t>ET</t>
  </si>
  <si>
    <t>Falkland Islands (the) [Malvinas]</t>
  </si>
  <si>
    <t>FK</t>
  </si>
  <si>
    <t>Faroe Islands (the)</t>
  </si>
  <si>
    <t>FO</t>
  </si>
  <si>
    <t>Fiji</t>
  </si>
  <si>
    <t>FJ</t>
  </si>
  <si>
    <t>Finland</t>
  </si>
  <si>
    <t>FI</t>
  </si>
  <si>
    <t>France</t>
  </si>
  <si>
    <t>FR</t>
  </si>
  <si>
    <t>French Guiana</t>
  </si>
  <si>
    <t>GF</t>
  </si>
  <si>
    <t>French Polynesia</t>
  </si>
  <si>
    <t>PF</t>
  </si>
  <si>
    <t>French Southern Territories (the)</t>
  </si>
  <si>
    <t>TF</t>
  </si>
  <si>
    <t>Gabon</t>
  </si>
  <si>
    <t>GA</t>
  </si>
  <si>
    <t>Gambia (the)</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</si>
  <si>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</si>
  <si>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</si>
  <si>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</si>
  <si>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</si>
  <si>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</si>
  <si>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</si>
  <si>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</si>
  <si>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</si>
  <si>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</si>
  <si>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</si>
  <si>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</si>
  <si>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</si>
  <si>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</si>
  <si>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</si>
  <si>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</si>
  <si>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</si>
  <si>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</si>
  <si>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</si>
  <si>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</si>
  <si>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</si>
  <si>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</si>
  <si>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</si>
  <si>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</si>
  <si>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</si>
  <si>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</si>
  <si>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</si>
  <si>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</si>
  <si>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</si>
  <si>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</si>
  <si>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</si>
  <si>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</si>
  <si>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</si>
  <si>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</si>
  <si>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(the)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</si>
  <si>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</si>
  <si>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</si>
  <si>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</si>
  <si>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</si>
  <si>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</si>
  <si>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</si>
  <si>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</si>
  <si>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</si>
  <si>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</si>
  <si>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</si>
  <si>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</si>
  <si>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</si>
  <si>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</si>
  <si>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</si>
  <si>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</si>
  <si>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</si>
  <si>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</si>
  <si>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</si>
  <si>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</si>
  <si>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</si>
  <si>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</si>
  <si>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</si>
  <si>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</si>
  <si>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</si>
  <si>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IT</t>
  </si>
  <si>
    <t>Jamaica</t>
  </si>
  <si>
    <t>JM</t>
  </si>
  <si>
    <t>Japan</t>
  </si>
  <si>
    <t>JP</t>
  </si>
  <si>
    <t>Jersey</t>
  </si>
  <si>
    <t>JE</t>
  </si>
  <si>
    <t>Jordan</t>
  </si>
  <si>
    <t>JO</t>
  </si>
  <si>
    <t>Kazakhstan</t>
  </si>
  <si>
    <t>KZ</t>
  </si>
  <si>
    <t>Kenya</t>
  </si>
  <si>
    <t>KE</t>
  </si>
  <si>
    <t>Kiribati</t>
  </si>
  <si>
    <t>KI</t>
  </si>
  <si>
    <t>Korea (the Democratic People's Republic of)</t>
  </si>
  <si>
    <t>KP</t>
  </si>
  <si>
    <t>Korea (the Republic of)</t>
  </si>
  <si>
    <t>KR</t>
  </si>
  <si>
    <t>Kuwait</t>
  </si>
  <si>
    <t>KW</t>
  </si>
  <si>
    <t>Kyrgyzstan</t>
  </si>
  <si>
    <t>KG</t>
  </si>
  <si>
    <t>Lao People's Democratic Republic (the)</t>
  </si>
  <si>
    <t>LA</t>
  </si>
  <si>
    <t>Latvia</t>
  </si>
  <si>
    <t>LV</t>
  </si>
  <si>
    <t>Lebanon</t>
  </si>
  <si>
    <t>LB</t>
  </si>
  <si>
    <t>Lesotho</t>
  </si>
  <si>
    <t>LS</t>
  </si>
  <si>
    <t>Liberia</t>
  </si>
  <si>
    <t>LR</t>
  </si>
  <si>
    <t>Libya</t>
  </si>
  <si>
    <t>LY</t>
  </si>
  <si>
    <t>Liechtenstein</t>
  </si>
  <si>
    <t>LI</t>
  </si>
  <si>
    <t>Lithuania</t>
  </si>
  <si>
    <t>LT</t>
  </si>
  <si>
    <t>Luxembourg</t>
  </si>
  <si>
    <t>LU</t>
  </si>
  <si>
    <t>Macao</t>
  </si>
  <si>
    <t>MO</t>
  </si>
  <si>
    <t>Madagascar</t>
  </si>
  <si>
    <t>MG</t>
  </si>
  <si>
    <t>Malawi</t>
  </si>
  <si>
    <t>MW</t>
  </si>
  <si>
    <t>Malaysia</t>
  </si>
  <si>
    <t>MY</t>
  </si>
  <si>
    <t>Maldives</t>
  </si>
  <si>
    <t>MV</t>
  </si>
  <si>
    <t>Mali</t>
  </si>
  <si>
    <t>ML</t>
  </si>
  <si>
    <t>Malta</t>
  </si>
  <si>
    <t>MT</t>
  </si>
  <si>
    <t>Marshall Islands (the)</t>
  </si>
  <si>
    <t>MH</t>
  </si>
  <si>
    <t>Martinique</t>
  </si>
  <si>
    <t>MQ</t>
  </si>
  <si>
    <t>Mauritania</t>
  </si>
  <si>
    <t>MR</t>
  </si>
  <si>
    <t>Mauritius</t>
  </si>
  <si>
    <t>MU</t>
  </si>
  <si>
    <t>Mayotte</t>
  </si>
  <si>
    <t>YT</t>
  </si>
  <si>
    <t>Mexico</t>
  </si>
  <si>
    <t>MX</t>
  </si>
  <si>
    <t>Micronesia (Federated States of)</t>
  </si>
  <si>
    <t>FM</t>
  </si>
  <si>
    <t>Moldova (the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</si>
  <si>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</si>
  <si>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</si>
  <si>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</si>
  <si>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</si>
  <si>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</si>
  <si>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</si>
  <si>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</si>
  <si>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</si>
  <si>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</si>
  <si>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</si>
  <si>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</si>
  <si>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</si>
  <si>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</si>
  <si>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</si>
  <si>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</si>
  <si>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</si>
  <si>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</si>
  <si>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</si>
  <si>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</si>
  <si>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</si>
  <si>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</si>
  <si>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 (the)</t>
  </si>
  <si>
    <t>NL</t>
  </si>
  <si>
    <t>New Caledonia</t>
  </si>
  <si>
    <t>NC</t>
  </si>
  <si>
    <t>New Zealand</t>
  </si>
  <si>
    <t>NZ</t>
  </si>
  <si>
    <t>Nicaragua</t>
  </si>
  <si>
    <t>NI</t>
  </si>
  <si>
    <t>Niger (the)</t>
  </si>
  <si>
    <t>NE</t>
  </si>
  <si>
    <t>Nigeria</t>
  </si>
  <si>
    <t>NG</t>
  </si>
  <si>
    <t>Niue</t>
  </si>
  <si>
    <t>NU</t>
  </si>
  <si>
    <t>Norfolk Island</t>
  </si>
  <si>
    <t>NF</t>
  </si>
  <si>
    <t>Northern Mariana Islands (the)</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</si>
  <si>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</si>
  <si>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</si>
  <si>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</si>
  <si>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</si>
  <si>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</si>
  <si>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</si>
  <si>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</si>
  <si>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</si>
  <si>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</si>
  <si>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</si>
  <si>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</si>
  <si>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</si>
  <si>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</si>
  <si>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</si>
  <si>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</si>
  <si>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</si>
  <si>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</si>
  <si>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</si>
  <si>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</si>
  <si>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 (the)</t>
  </si>
  <si>
    <t>PH</t>
  </si>
  <si>
    <t>Pitcairn</t>
  </si>
  <si>
    <t>PN</t>
  </si>
  <si>
    <t>Poland</t>
  </si>
  <si>
    <t>PL</t>
  </si>
  <si>
    <t>Portugal</t>
  </si>
  <si>
    <t>PT</t>
  </si>
  <si>
    <t>Puerto Rico</t>
  </si>
  <si>
    <t>PR</t>
  </si>
  <si>
    <t>Qatar</t>
  </si>
  <si>
    <t>QA</t>
  </si>
  <si>
    <t>Republic of North Macedonia</t>
  </si>
  <si>
    <t>MK</t>
  </si>
  <si>
    <t>Romania</t>
  </si>
  <si>
    <t>RO</t>
  </si>
  <si>
    <t>Russian Federation (the)</t>
  </si>
  <si>
    <t>RU</t>
  </si>
  <si>
    <t>Rwanda</t>
  </si>
  <si>
    <t>RW</t>
  </si>
  <si>
    <t>Réunion</t>
  </si>
  <si>
    <t>RE</t>
  </si>
  <si>
    <t>Saint Barthélemy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</si>
  <si>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</si>
  <si>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</si>
  <si>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</si>
  <si>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</si>
  <si>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</si>
  <si>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</si>
  <si>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</si>
  <si>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</si>
  <si>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</si>
  <si>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</si>
  <si>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</si>
  <si>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</si>
  <si>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</si>
  <si>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</si>
  <si>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</si>
  <si>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</si>
  <si>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</si>
  <si>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</si>
  <si>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</si>
  <si>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</si>
  <si>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</si>
  <si>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</si>
  <si>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</si>
  <si>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</si>
  <si>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</si>
  <si>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</si>
  <si>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</si>
  <si>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</si>
  <si>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</si>
  <si>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</si>
  <si>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</si>
  <si>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</si>
  <si>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</si>
  <si>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</si>
  <si>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</si>
  <si>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</si>
  <si>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</si>
  <si>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</si>
  <si>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</si>
  <si>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</si>
  <si>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</si>
  <si>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</si>
  <si>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</si>
  <si>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</si>
  <si>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</si>
  <si>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</si>
  <si>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</si>
  <si>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</si>
  <si>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ES</t>
  </si>
  <si>
    <t>Sri Lanka</t>
  </si>
  <si>
    <t>LK</t>
  </si>
  <si>
    <t>Sudan (the)</t>
  </si>
  <si>
    <t>SD</t>
  </si>
  <si>
    <t>Suriname</t>
  </si>
  <si>
    <t>SR</t>
  </si>
  <si>
    <t>Svalbard and Jan Mayen</t>
  </si>
  <si>
    <t>SJ</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</si>
  <si>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</si>
  <si>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</si>
  <si>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</si>
  <si>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</si>
  <si>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</si>
  <si>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</si>
  <si>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</si>
  <si>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</si>
  <si>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</si>
  <si>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</si>
  <si>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</si>
  <si>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</si>
  <si>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</si>
  <si>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</si>
  <si>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</si>
  <si>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</si>
  <si>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</si>
  <si>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</si>
  <si>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</si>
  <si>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</si>
  <si>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</si>
  <si>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</si>
  <si>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</si>
  <si>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</si>
  <si>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</si>
  <si>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</si>
  <si>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</si>
  <si>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</si>
  <si>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</si>
  <si>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</si>
  <si>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 (the)</t>
  </si>
  <si>
    <t>TC</t>
  </si>
  <si>
    <t>Tuvalu</t>
  </si>
  <si>
    <t>TV</t>
  </si>
  <si>
    <t>Uganda</t>
  </si>
  <si>
    <t>UG</t>
  </si>
  <si>
    <t>Ukraine</t>
  </si>
  <si>
    <t>UA</t>
  </si>
  <si>
    <t>United Arab Emirates (the)</t>
  </si>
  <si>
    <t>AE</t>
  </si>
  <si>
    <t>United Kingdom of Great Britain and Northern Ireland (the)</t>
  </si>
  <si>
    <t>GB</t>
  </si>
  <si>
    <t>United States Minor Outlying Islands (the)</t>
  </si>
  <si>
    <t>UM</t>
  </si>
  <si>
    <t>United States of America (the)</t>
  </si>
  <si>
    <t>US</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</si>
  <si>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</si>
  <si>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</si>
  <si>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</si>
  <si>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</si>
  <si>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</si>
  <si>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</si>
  <si>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</si>
  <si>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</si>
  <si>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</si>
  <si>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</si>
  <si>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</si>
  <si>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</si>
  <si>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</si>
  <si>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</si>
  <si>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</si>
  <si>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</si>
  <si>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</si>
  <si>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</si>
  <si>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</si>
  <si>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</si>
  <si>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</si>
  <si>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</si>
  <si>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</si>
  <si>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</si>
  <si>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Åland Islands</t>
  </si>
  <si>
    <t>AX</t>
  </si>
  <si>
    <t>Other countries</t>
  </si>
  <si>
    <t>8.2</t>
  </si>
  <si>
    <t>A190</t>
  </si>
  <si>
    <t>F190</t>
  </si>
  <si>
    <t>Not applicable</t>
  </si>
  <si>
    <t>Breakdown by country</t>
  </si>
  <si>
    <t>Financial and insurance activities</t>
  </si>
  <si>
    <t>1010</t>
  </si>
  <si>
    <t>1020</t>
  </si>
  <si>
    <t>1030</t>
  </si>
  <si>
    <t>1040</t>
  </si>
  <si>
    <t>1050</t>
  </si>
  <si>
    <t>1060</t>
  </si>
  <si>
    <t>1061</t>
  </si>
  <si>
    <t>1065</t>
  </si>
  <si>
    <t>1070</t>
  </si>
  <si>
    <t>1080</t>
  </si>
  <si>
    <t>1100</t>
  </si>
  <si>
    <t>1110</t>
  </si>
  <si>
    <t>1090</t>
  </si>
  <si>
    <t>1120</t>
  </si>
  <si>
    <t>1130</t>
  </si>
  <si>
    <t>1140</t>
  </si>
  <si>
    <t>Cash, cash balances at central banks and other demand deposits</t>
  </si>
  <si>
    <t>Financial assets held for trading</t>
  </si>
  <si>
    <t>Non-trading financial assets mandatorily at fair value through profit or loss</t>
  </si>
  <si>
    <t>Financial assets designated at fair value through profit or loss</t>
  </si>
  <si>
    <t>Financial assets at fair value through other comprehensive income</t>
  </si>
  <si>
    <t>Financial assets at amortised cost</t>
  </si>
  <si>
    <t>Derivatives – Hedge accounting</t>
  </si>
  <si>
    <t>Fair value changes of the hedged items in portfolio hedge of interest rate risk</t>
  </si>
  <si>
    <t>Tangible assets</t>
  </si>
  <si>
    <t>Investments in subsidiaries, joint ventures and associates</t>
  </si>
  <si>
    <t>Tax assets</t>
  </si>
  <si>
    <t>Non-current assets and disposal groups classified as held for sale</t>
  </si>
  <si>
    <t>Total assets</t>
  </si>
  <si>
    <t>Financial liabilities held for trading</t>
  </si>
  <si>
    <t>Financial liabilities designated at fair value through profit or loss</t>
  </si>
  <si>
    <t>Financial liabilities measured at amortised cost</t>
  </si>
  <si>
    <t>Financial liabilities associated with transferred financial assets</t>
  </si>
  <si>
    <t>Provisions</t>
  </si>
  <si>
    <t>Tax liabilities</t>
  </si>
  <si>
    <t>Other liabilities</t>
  </si>
  <si>
    <t>Liabilities included in disposal groups classified as held for sale</t>
  </si>
  <si>
    <t>Total equity</t>
  </si>
  <si>
    <t>Total liabilities and equity</t>
  </si>
  <si>
    <t>2010</t>
  </si>
  <si>
    <t>2020</t>
  </si>
  <si>
    <t>2030</t>
  </si>
  <si>
    <t>2033</t>
  </si>
  <si>
    <t>2035</t>
  </si>
  <si>
    <t>2037</t>
  </si>
  <si>
    <t>2040</t>
  </si>
  <si>
    <t>2050</t>
  </si>
  <si>
    <t>2060</t>
  </si>
  <si>
    <t>2070</t>
  </si>
  <si>
    <t>2080</t>
  </si>
  <si>
    <t>2090</t>
  </si>
  <si>
    <t>2100</t>
  </si>
  <si>
    <t xml:space="preserve">      Loans and advances (including finance leases)</t>
  </si>
  <si>
    <t xml:space="preserve">           Gross carrying amount</t>
  </si>
  <si>
    <t xml:space="preserve">           Impairments (Value adjustments)</t>
  </si>
  <si>
    <t xml:space="preserve">                  Of which IRB Tier 2 excess</t>
  </si>
  <si>
    <t xml:space="preserve">      Debt securities</t>
  </si>
  <si>
    <t>Intangible assets</t>
  </si>
  <si>
    <t xml:space="preserve">      Goodwill to be deducted CET1</t>
  </si>
  <si>
    <t xml:space="preserve">      Other intangible assets to be deducted CET1</t>
  </si>
  <si>
    <t xml:space="preserve">      Other intangible assets not deducted from CET1</t>
  </si>
  <si>
    <t xml:space="preserve">      Tax assets to be deducted CET1</t>
  </si>
  <si>
    <t xml:space="preserve">      Tax assets not deducted from CET1</t>
  </si>
  <si>
    <t xml:space="preserve">      Other assets to be deducted CET1</t>
  </si>
  <si>
    <t xml:space="preserve">      Other assets not deducted from CET1</t>
  </si>
  <si>
    <t xml:space="preserve">      Debt securities issued, including bonds</t>
  </si>
  <si>
    <t xml:space="preserve">      Subordinated liabilities</t>
  </si>
  <si>
    <t xml:space="preserve">            Subordinated liabilities included in TIER2</t>
  </si>
  <si>
    <t xml:space="preserve">            Subordinated liabilities not included in TIER2</t>
  </si>
  <si>
    <t xml:space="preserve">      Other financial liabilities</t>
  </si>
  <si>
    <t>Total liabilities</t>
  </si>
  <si>
    <t>Capital</t>
  </si>
  <si>
    <t xml:space="preserve">      Paid up capital</t>
  </si>
  <si>
    <t xml:space="preserve">      Unpaid capital which has been called up</t>
  </si>
  <si>
    <t>Share premium</t>
  </si>
  <si>
    <t>Equity instruments issued other than capital</t>
  </si>
  <si>
    <t>Accumulated other comprehensive income</t>
  </si>
  <si>
    <t xml:space="preserve">      Items that will not be reclassified to profit or loss</t>
  </si>
  <si>
    <t xml:space="preserve">            Actuarial gains or loss on defined benefit pension plans</t>
  </si>
  <si>
    <t xml:space="preserve">            Fair value changes of equity instruments measured at fair value through other comprehensive income</t>
  </si>
  <si>
    <t xml:space="preserve">            Fair value changes of financial liabilities at fair value through profit or loss attributable to changes in their credit risk </t>
  </si>
  <si>
    <t xml:space="preserve">      Items that may be reclassified to profit or loss</t>
  </si>
  <si>
    <t xml:space="preserve">            Fair value changes of debt instruments measured at fair value through other comprehensive income</t>
  </si>
  <si>
    <t>Retained earnings</t>
  </si>
  <si>
    <t>Other reserves</t>
  </si>
  <si>
    <t>Profit or loss attributable to Owners of the parent</t>
  </si>
  <si>
    <t xml:space="preserve">      Profit or loss attributable to Owners of the parent - Profit or loss eligible CET1</t>
  </si>
  <si>
    <t xml:space="preserve">      Profit or loss attributable to Owners of the parent - Profit or loss not eligible CET1</t>
  </si>
  <si>
    <t>3010</t>
  </si>
  <si>
    <t>3011</t>
  </si>
  <si>
    <t>3015</t>
  </si>
  <si>
    <t>3020</t>
  </si>
  <si>
    <t>3030</t>
  </si>
  <si>
    <t>3050</t>
  </si>
  <si>
    <t>3051</t>
  </si>
  <si>
    <t>3051.1</t>
  </si>
  <si>
    <t>3051.2</t>
  </si>
  <si>
    <t>3051.3</t>
  </si>
  <si>
    <t>3055</t>
  </si>
  <si>
    <t>3055.1</t>
  </si>
  <si>
    <t>3060</t>
  </si>
  <si>
    <t>3070</t>
  </si>
  <si>
    <t>3080</t>
  </si>
  <si>
    <t>3080.1</t>
  </si>
  <si>
    <t>3080.2</t>
  </si>
  <si>
    <t>1061.1</t>
  </si>
  <si>
    <t>1061.2</t>
  </si>
  <si>
    <t>1061.3</t>
  </si>
  <si>
    <t>1110.1</t>
  </si>
  <si>
    <t>1110.2</t>
  </si>
  <si>
    <t>1110.3</t>
  </si>
  <si>
    <t>1120.1</t>
  </si>
  <si>
    <t>1120.2</t>
  </si>
  <si>
    <t>1130.1</t>
  </si>
  <si>
    <t>1130.2</t>
  </si>
  <si>
    <t>2035.1</t>
  </si>
  <si>
    <t>2035.2</t>
  </si>
  <si>
    <t>Retail - Secured by immovable property non-SME</t>
  </si>
  <si>
    <t>Retail - Other SME</t>
  </si>
  <si>
    <t>Retail - Other non-SME</t>
  </si>
  <si>
    <t>Retail - Secured by immovable property SME</t>
  </si>
  <si>
    <t>United Arab Emirates</t>
  </si>
  <si>
    <t>United Kingdom</t>
  </si>
  <si>
    <t>Netherlands</t>
  </si>
  <si>
    <t>(a) minus (d)</t>
  </si>
  <si>
    <t>(i)</t>
  </si>
  <si>
    <t xml:space="preserve">Additional own funds requirements to address risks other than the risk of excessive leverage (%) </t>
  </si>
  <si>
    <t xml:space="preserve">     of which: to be made up of CET1 capital (percentage points)</t>
  </si>
  <si>
    <t xml:space="preserve">     of which: to be made up of Tier 1 capital (percentage points)</t>
  </si>
  <si>
    <t>Other</t>
  </si>
  <si>
    <t>The main contributor to the liquidity buffer is the cash held at the central bank. The main outflows remain the outflows for retail funding which has remained stable.</t>
  </si>
  <si>
    <t>The LCR has increased over the last year, but is stable compared to last quarter. The main reason for the increase is an increase in cash following extra ECB funding in the form of refinancing operations.</t>
  </si>
  <si>
    <t>The funding consists mainly of retail deposits, ECB refinancing operations and Covered bonds.</t>
  </si>
  <si>
    <t>The liquidity buffer is made up of central bank cash deposits and bonds. The bonds consist solely of Level 1 LCR eligible assets, of which the bulk has sovereign governments or supranational organisations as issuer.</t>
  </si>
  <si>
    <t>(Total exempted exposures incl. Exposures to the central bank exempted in accordance with point (n) of Article 429a(1) CRR)</t>
  </si>
  <si>
    <t>Based on the decision of the ECB to allow temporary exclusion of certain central bank exposures from the leverage ratio, given the exceptional macroeconomic circumstances due to the COVID-19 pandemic, ABB decided to apply it as from Q2 2021.  As a result ABB’s Leverage Ratio increased to 4.34% in Q2 2021 which is an increase of 0.48% compared to Q4 2020. As ABB excluded their central bank exposures from total leverage exposure it needs to recalibrate their 3% leverage ratio requirement. The recalibrated Leverage Ratio requirement of ABB is 3.1% (which is an 0.1% increase compared to the 3.0% Leverage Ratio requirement before). This measure can be used until March 2022.</t>
  </si>
  <si>
    <t xml:space="preserve">Accumulated impairment, accumulated negative changes in fair value due to credit risk </t>
  </si>
  <si>
    <t xml:space="preserve">Gross carrying amount </t>
  </si>
  <si>
    <t xml:space="preserve">Performing </t>
  </si>
  <si>
    <t xml:space="preserve">Non performing </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</si>
  <si>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</si>
  <si>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</si>
  <si>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</si>
  <si>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</si>
  <si>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Loans and advances subject to moratorium</t>
  </si>
  <si>
    <t>of which: Households</t>
  </si>
  <si>
    <t>of which: Collateralised by residential immovable property</t>
  </si>
  <si>
    <t>of which: Non-financial corporations</t>
  </si>
  <si>
    <t>of which: Small and Medium-sized Enterprises</t>
  </si>
  <si>
    <t>of which: Collateralised by commercial immovable property</t>
  </si>
  <si>
    <t>Under the eligible moratoria ABB reports all loans for which the conditions imposed by the Belgian government are fulfilled. 
As the Belgian moratorium comes to an end June 2021, ABB expects all customers to resume their monthly installments as from July 2021.</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</si>
  <si>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</si>
  <si>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</si>
  <si>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</si>
  <si>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</si>
  <si>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</si>
  <si>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</si>
  <si>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</si>
  <si>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</si>
  <si>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</si>
  <si>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</si>
  <si>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</si>
  <si>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</si>
  <si>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</si>
  <si>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Because the Belgian Moratorium is coming to an end, the maturity of the outstanding payment suspensions is less than one month.</t>
  </si>
  <si>
    <t>Maximum amount of the guarantee that can be considered</t>
  </si>
  <si>
    <t>of which: forborne</t>
  </si>
  <si>
    <t>Public guarantees received</t>
  </si>
  <si>
    <t>Newly originated loans and advances subject to public guarantee schemes</t>
  </si>
  <si>
    <t>ABB has at the end of June 2021 356 ongoing loans under state guarantee for an exposure of 12 M EUR, of which 188 (4.8 M EUR) type 1 and 168 (7.3 M EUR) type 2. 
By the end of Q2 2021 0.33% of the loans under state guarantee were forborne and 0.5 M EUR became non-performing since Q4 2020.</t>
  </si>
  <si>
    <t>Covid3: Information on newly originated loans and advances provided under newly applicable public guarantee schemes introduced in response to COVID-19 crisis</t>
  </si>
  <si>
    <t>Covid2: Breakdown of loans and advances subject to legislative and non-legislative moratoria by residual maturity of moratoria</t>
  </si>
  <si>
    <t>Covid1: Information on loans and advances subject to legislative and non-legislative moratoria</t>
  </si>
  <si>
    <t>Not applicable for ABB as NPL ratio is below the threshold ratio of 5%</t>
  </si>
  <si>
    <t>F-IRB is not applied at ABB</t>
  </si>
  <si>
    <t>This template contains all CCR exposures excluding exposures to central counterparties (CCPs)</t>
  </si>
  <si>
    <t>F-IRB is not applied by ABB.</t>
  </si>
  <si>
    <t/>
  </si>
  <si>
    <t>Other regulatory adjustments to CET1 capital</t>
  </si>
  <si>
    <t>Capital ratios and requirements including buffers </t>
  </si>
  <si>
    <t>EU-67b</t>
  </si>
  <si>
    <t>of which: additional own funds requirements to address the risks other than the risk of excessive leverage</t>
  </si>
  <si>
    <t>Additional own funds requirements to address risks other than the risk of excessive leverage (as a percentage of risk-weighted exposure amount)</t>
  </si>
  <si>
    <t>Leverage ratio buffer and overall leverage ratio requirement (as a percentage of total exposure measure)</t>
  </si>
  <si>
    <t xml:space="preserve">Additional own funds requirements to address the risk of excessive leverage (%) </t>
  </si>
  <si>
    <t>Leverage ratio buffer requirement (%)</t>
  </si>
  <si>
    <t>of which Corporates - SMEs</t>
  </si>
  <si>
    <t>of which Corporates -  SMEs</t>
  </si>
  <si>
    <t>EU-p</t>
  </si>
  <si>
    <t>EU-q</t>
  </si>
  <si>
    <t>Adjustment for entities which are consolidated for accounting purposes but are outside the scope of prudential consolidation</t>
  </si>
  <si>
    <t>Total exposure measure</t>
  </si>
  <si>
    <t>Assets encumbered for a residual maturity of one year or more in a cover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</si>
</sst>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0_ ;[Red]\-#,##0\ "/>
    <numFmt numFmtId="165" formatCode="0.000%"/>
    <numFmt numFmtId="166" formatCode="#,##0.000"/>
    <numFmt numFmtId="167" formatCode="_-* #,##0.000_-;\-* #,##0.000_-;_-* &quot;-&quot;??_-;_-@_-"/>
    <numFmt numFmtId="168" formatCode="_-* #,##0_-;\-* #,##0_-;_-* &quot;-&quot;??_-;_-@_-"/>
  </numFmts>
  <fonts count="81">
    <font>
      <sz val="11"/>
      <color theme="1"/>
      <name val="Calibri"/>
      <family val="2"/>
      <scheme val="minor"/>
    </font>
    <font>
      <sz val="11"/>
      <color rgb="FF000000"/>
      <name val="Calibri"/>
      <family val="2"/>
      <scheme val="minor"/>
    </font>
    <font>
      <sz val="11"/>
      <name val="Calibri"/>
      <family val="2"/>
      <scheme val="minor"/>
    </font>
    <font>
      <b/>
      <sz val="20"/>
      <color theme="1"/>
      <name val="Calibri"/>
      <family val="2"/>
      <scheme val="minor"/>
    </font>
    <font>
      <sz val="8"/>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i/>
      <sz val="11"/>
      <color rgb="FF000000"/>
      <name val="Calibri"/>
      <family val="2"/>
      <scheme val="minor"/>
    </font>
    <font>
      <b/>
      <sz val="11"/>
      <color rgb="FF000000"/>
      <name val="Calibri"/>
      <family val="2"/>
      <scheme val="minor"/>
    </font>
    <font>
      <i/>
      <sz val="11"/>
      <color rgb="FFAA322F"/>
      <name val="Calibri"/>
      <family val="2"/>
      <scheme val="minor"/>
    </font>
    <font>
      <b/>
      <sz val="11"/>
      <color rgb="FFAA322F"/>
      <name val="Calibri"/>
      <family val="2"/>
      <scheme val="minor"/>
    </font>
    <font>
      <b/>
      <sz val="20"/>
      <name val="Arial"/>
      <family val="2"/>
    </font>
    <font>
      <sz val="10"/>
      <name val="Arial"/>
      <family val="2"/>
    </font>
    <font>
      <b/>
      <sz val="12"/>
      <name val="Arial"/>
      <family val="2"/>
    </font>
    <font>
      <b/>
      <sz val="14"/>
      <name val="Calibri"/>
      <family val="2"/>
      <scheme val="minor"/>
    </font>
    <font>
      <sz val="14"/>
      <color theme="1"/>
      <name val="Calibri"/>
      <family val="2"/>
      <scheme val="minor"/>
    </font>
    <font>
      <i/>
      <sz val="11"/>
      <color theme="1"/>
      <name val="Calibri"/>
      <family val="2"/>
      <scheme val="minor"/>
    </font>
    <font>
      <b/>
      <sz val="11"/>
      <name val="Calibri"/>
      <family val="2"/>
      <scheme val="minor"/>
    </font>
    <font>
      <sz val="9"/>
      <name val="Calibri"/>
      <family val="2"/>
      <scheme val="minor"/>
    </font>
    <font>
      <b/>
      <sz val="9"/>
      <name val="Calibri"/>
      <family val="2"/>
      <scheme val="minor"/>
    </font>
    <font>
      <b/>
      <sz val="14"/>
      <color theme="1"/>
      <name val="Calibri"/>
      <family val="2"/>
      <scheme val="minor"/>
    </font>
    <font>
      <b/>
      <sz val="10"/>
      <name val="Arial"/>
      <family val="2"/>
    </font>
    <font>
      <sz val="10"/>
      <name val="Calibri"/>
      <family val="2"/>
      <scheme val="minor"/>
    </font>
    <font>
      <sz val="12"/>
      <color theme="1"/>
      <name val="Calibri"/>
      <family val="2"/>
      <scheme val="minor"/>
    </font>
    <font>
      <sz val="8"/>
      <color rgb="FFFF0000"/>
      <name val="Calibri"/>
      <family val="2"/>
      <scheme val="minor"/>
    </font>
    <font>
      <i/>
      <sz val="11"/>
      <name val="Calibri"/>
      <family val="2"/>
      <scheme val="minor"/>
    </font>
    <font>
      <b/>
      <sz val="18"/>
      <color rgb="FFFF0000"/>
      <name val="Calibri"/>
      <family val="2"/>
      <scheme val="minor"/>
    </font>
    <font>
      <b/>
      <sz val="11"/>
      <color rgb="FFFF0000"/>
      <name val="Calibri"/>
      <family val="2"/>
      <scheme val="minor"/>
    </font>
    <font>
      <u/>
      <sz val="11"/>
      <color rgb="FF008080"/>
      <name val="Calibri"/>
      <family val="2"/>
      <scheme val="minor"/>
    </font>
    <font>
      <sz val="18"/>
      <color theme="1"/>
      <name val="Calibri"/>
      <family val="2"/>
      <scheme val="minor"/>
    </font>
    <font>
      <sz val="16"/>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i/>
      <sz val="10"/>
      <color theme="1"/>
      <name val="Calibri"/>
      <family val="2"/>
      <scheme val="minor"/>
    </font>
    <font>
      <b/>
      <sz val="16"/>
      <color theme="1"/>
      <name val="Calibri"/>
      <family val="2"/>
      <scheme val="minor"/>
    </font>
    <font>
      <b/>
      <i/>
      <sz val="11"/>
      <color theme="1"/>
      <name val="Calibri"/>
      <family val="2"/>
      <scheme val="minor"/>
    </font>
    <font>
      <b/>
      <sz val="10"/>
      <color rgb="FF2F5773"/>
      <name val="Calibri"/>
      <family val="2"/>
      <scheme val="minor"/>
    </font>
    <font>
      <b/>
      <i/>
      <sz val="11"/>
      <name val="Calibri"/>
      <family val="2"/>
      <scheme val="minor"/>
    </font>
    <font>
      <sz val="12"/>
      <name val="Calibri"/>
      <family val="2"/>
      <scheme val="minor"/>
    </font>
    <font>
      <sz val="8.5"/>
      <color theme="1"/>
      <name val="Calibri"/>
      <family val="2"/>
      <scheme val="minor"/>
    </font>
    <font>
      <b/>
      <sz val="8.5"/>
      <color theme="1"/>
      <name val="Calibri"/>
      <family val="2"/>
      <scheme val="minor"/>
    </font>
    <font>
      <b/>
      <sz val="12"/>
      <color rgb="FF000000"/>
      <name val="Calibri"/>
      <family val="2"/>
      <scheme val="minor"/>
    </font>
    <font>
      <i/>
      <strike/>
      <sz val="11"/>
      <color rgb="FFFF0000"/>
      <name val="Calibri"/>
      <family val="2"/>
      <scheme val="minor"/>
    </font>
    <font>
      <i/>
      <sz val="11"/>
      <color theme="9" tint="-0.249977111117893"/>
      <name val="Calibri"/>
      <family val="2"/>
      <scheme val="minor"/>
    </font>
    <font>
      <b/>
      <sz val="14"/>
      <color rgb="FF000000"/>
      <name val="Calibri"/>
      <family val="2"/>
      <scheme val="minor"/>
    </font>
    <font>
      <sz val="11"/>
      <color theme="1"/>
      <name val="Calibri"/>
      <family val="2"/>
      <charset val="238"/>
      <scheme val="minor"/>
    </font>
    <font>
      <sz val="8"/>
      <name val="Calibri"/>
      <family val="2"/>
      <scheme val="minor"/>
    </font>
    <font>
      <sz val="12"/>
      <color rgb="FF000000"/>
      <name val="Calibri"/>
      <family val="2"/>
      <scheme val="minor"/>
    </font>
    <font>
      <sz val="9"/>
      <color rgb="FF1F497D"/>
      <name val="Calibri"/>
      <family val="2"/>
      <scheme val="minor"/>
    </font>
    <font>
      <sz val="9"/>
      <color theme="4" tint="-0.249977111117893"/>
      <name val="Calibri"/>
      <family val="2"/>
      <scheme val="minor"/>
    </font>
    <font>
      <b/>
      <sz val="12"/>
      <color theme="1"/>
      <name val="Calibri"/>
      <family val="2"/>
      <scheme val="minor"/>
    </font>
    <font>
      <sz val="11"/>
      <color rgb="FF1F497D"/>
      <name val="Calibri"/>
      <family val="2"/>
      <scheme val="minor"/>
    </font>
    <font>
      <b/>
      <sz val="16"/>
      <name val="Calibri"/>
      <family val="2"/>
      <scheme val="minor"/>
    </font>
    <font>
      <b/>
      <sz val="20"/>
      <name val="Calibri"/>
      <family val="2"/>
      <scheme val="minor"/>
    </font>
    <font>
      <sz val="9"/>
      <color rgb="FF000000"/>
      <name val="Calibri"/>
      <family val="2"/>
      <scheme val="minor"/>
    </font>
    <font>
      <b/>
      <sz val="9"/>
      <color rgb="FF000000"/>
      <name val="Calibri"/>
      <family val="2"/>
      <scheme val="minor"/>
    </font>
    <font>
      <b/>
      <sz val="9"/>
      <color theme="1"/>
      <name val="Calibri"/>
      <family val="2"/>
      <scheme val="minor"/>
    </font>
    <font>
      <b/>
      <sz val="18"/>
      <name val="Calibri"/>
      <family val="2"/>
      <scheme val="minor"/>
    </font>
    <font>
      <i/>
      <sz val="9"/>
      <color theme="1"/>
      <name val="Calibri"/>
      <family val="2"/>
      <scheme val="minor"/>
    </font>
    <font>
      <b/>
      <i/>
      <sz val="9"/>
      <color theme="1"/>
      <name val="Calibri"/>
      <family val="2"/>
      <scheme val="minor"/>
    </font>
    <font>
      <u/>
      <sz val="11"/>
      <name val="Calibri"/>
      <family val="2"/>
      <scheme val="minor"/>
    </font>
    <font>
      <sz val="11"/>
      <color indexed="8"/>
      <name val="Calibri"/>
      <family val="2"/>
      <scheme val="minor"/>
    </font>
    <font>
      <sz val="8"/>
      <color indexed="8"/>
      <name val="Calibri"/>
      <family val="2"/>
      <scheme val="minor"/>
    </font>
    <font>
      <b/>
      <sz val="15"/>
      <name val="Calibri"/>
      <family val="2"/>
      <scheme val="minor"/>
    </font>
    <font>
      <b/>
      <sz val="8"/>
      <name val="Calibri"/>
      <family val="2"/>
      <scheme val="minor"/>
    </font>
    <font>
      <sz val="10"/>
      <color indexed="8"/>
      <name val="Helvetica Neue"/>
    </font>
    <font>
      <i/>
      <sz val="8.5"/>
      <color theme="1"/>
      <name val="Calibri"/>
      <family val="2"/>
      <scheme val="minor"/>
    </font>
    <font>
      <i/>
      <sz val="8"/>
      <name val="Calibri"/>
      <family val="2"/>
      <scheme val="minor"/>
    </font>
    <font>
      <b/>
      <sz val="8.5"/>
      <name val="Calibri"/>
      <family val="2"/>
      <scheme val="minor"/>
    </font>
    <font>
      <sz val="8.5"/>
      <name val="Calibri"/>
      <family val="2"/>
      <scheme val="minor"/>
    </font>
    <font>
      <i/>
      <sz val="8.5"/>
      <name val="Calibri"/>
      <family val="2"/>
      <scheme val="minor"/>
    </font>
    <font>
      <i/>
      <sz val="8.5"/>
      <color rgb="FFFF0000"/>
      <name val="Calibri"/>
      <family val="2"/>
      <scheme val="minor"/>
    </font>
    <font>
      <u/>
      <sz val="8"/>
      <name val="Calibri"/>
      <family val="2"/>
      <scheme val="minor"/>
    </font>
    <font>
      <b/>
      <i/>
      <sz val="8.5"/>
      <color theme="1"/>
      <name val="Calibri"/>
      <family val="2"/>
      <scheme val="minor"/>
    </font>
    <font>
      <b/>
      <sz val="8.5"/>
      <color rgb="FF000000"/>
      <name val="Calibri"/>
      <family val="2"/>
      <scheme val="minor"/>
    </font>
    <font>
      <b/>
      <u/>
      <sz val="8"/>
      <color indexed="8"/>
      <name val="Calibri"/>
      <family val="2"/>
      <scheme val="minor"/>
    </font>
    <font>
      <vertAlign val="superscript"/>
      <sz val="8"/>
      <name val="Calibri"/>
      <family val="2"/>
      <scheme val="minor"/>
    </font>
  </fonts>
  <fills count="16">
    <fill>
      <patternFill patternType="none"/>
    </fill>
    <fill>
      <patternFill patternType="gray125"/>
    </fill>
    <fill>
      <patternFill patternType="solid">
        <fgColor rgb="FFD0CFCE"/>
        <bgColor indexed="64"/>
      </patternFill>
    </fill>
    <fill>
      <patternFill patternType="solid">
        <fgColor rgb="FFF2F2F2"/>
        <bgColor indexed="64"/>
      </patternFill>
    </fill>
    <fill>
      <patternFill patternType="solid">
        <fgColor rgb="FFFFFFCC"/>
        <bgColor indexed="64"/>
      </patternFill>
    </fill>
    <fill>
      <patternFill patternType="solid">
        <fgColor rgb="FFBFBFBF"/>
        <bgColor indexed="64"/>
      </patternFill>
    </fill>
    <fill>
      <patternFill patternType="lightUp">
        <fgColor auto="1"/>
        <bgColor theme="0"/>
      </patternFill>
    </fill>
    <fill>
      <patternFill patternType="solid">
        <fgColor theme="0" tint="-4.9989318521683403E-2"/>
        <bgColor indexed="64"/>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F3F9FF"/>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9">
    <xf numFmtId="0" fontId="0" fillId="0" borderId="0"/>
    <xf numFmtId="9" fontId="5" fillId="0" borderId="0" applyFont="0" applyFill="0" applyBorder="0" applyAlignment="0" applyProtection="0"/>
    <xf numFmtId="0" fontId="13" fillId="8" borderId="4" applyNumberFormat="0" applyFill="0" applyBorder="0" applyAlignment="0" applyProtection="0">
      <alignment horizontal="left"/>
    </xf>
    <xf numFmtId="0" fontId="14" fillId="0" borderId="0">
      <alignment vertical="center"/>
    </xf>
    <xf numFmtId="0" fontId="15" fillId="0" borderId="0" applyNumberFormat="0" applyFill="0" applyBorder="0" applyAlignment="0" applyProtection="0"/>
    <xf numFmtId="0" fontId="14" fillId="0" borderId="0">
      <alignment vertical="center"/>
    </xf>
    <xf numFmtId="3" fontId="14" fillId="9" borderId="13" applyFont="0">
      <alignment horizontal="right" vertical="center"/>
      <protection locked="0"/>
    </xf>
    <xf numFmtId="0" fontId="23" fillId="8" borderId="2" applyFont="0" applyBorder="0">
      <alignment horizontal="center" wrapText="1"/>
    </xf>
    <xf numFmtId="0" fontId="14" fillId="0" borderId="0"/>
    <xf numFmtId="0" fontId="14" fillId="0" borderId="0"/>
    <xf numFmtId="0" fontId="49" fillId="0" borderId="0"/>
    <xf numFmtId="0" fontId="57" fillId="5" borderId="13">
      <alignment horizontal="center" vertical="center"/>
    </xf>
    <xf numFmtId="43" fontId="5" fillId="0" borderId="0" applyFont="0" applyFill="0" applyBorder="0" applyAlignment="0" applyProtection="0"/>
    <xf numFmtId="0" fontId="14" fillId="14" borderId="13" applyNumberFormat="0" applyFont="0" applyBorder="0">
      <alignment horizontal="center" vertical="center"/>
    </xf>
    <xf numFmtId="0" fontId="14" fillId="0" borderId="0"/>
    <xf numFmtId="0" fontId="49" fillId="0" borderId="0"/>
    <xf numFmtId="0" fontId="69" fillId="0" borderId="0" applyNumberFormat="0" applyFill="0" applyBorder="0" applyProtection="0">
      <alignment vertical="top" wrapText="1"/>
    </xf>
    <xf numFmtId="0" fontId="5" fillId="0" borderId="0"/>
    <xf numFmtId="0" fontId="14" fillId="0" borderId="0"/>
  </cellStyleXfs>
  <cellXfs count="581">
    <xf numFmtId="0" fontId="0" fillId="0" borderId="0" xfId="0"/>
    <xf numFmtId="0" fontId="8" fillId="0" borderId="0" xfId="0" applyFont="1"/>
    <xf numFmtId="0" fontId="7" fillId="0" borderId="0" xfId="0" applyFont="1"/>
    <xf numFmtId="0" fontId="1" fillId="0" borderId="13" xfId="0" applyFont="1" applyBorder="1" applyAlignment="1">
      <alignment horizontal="center" vertical="center" wrapText="1"/>
    </xf>
    <xf numFmtId="0" fontId="11" fillId="0" borderId="0" xfId="0" applyFont="1" applyAlignment="1">
      <alignment vertical="center" wrapText="1"/>
    </xf>
    <xf numFmtId="0" fontId="12" fillId="0" borderId="5" xfId="0" applyFont="1" applyBorder="1" applyAlignment="1">
      <alignment vertical="center" wrapText="1"/>
    </xf>
    <xf numFmtId="0" fontId="6" fillId="0" borderId="0" xfId="0" applyFont="1"/>
    <xf numFmtId="0" fontId="17" fillId="0" borderId="0" xfId="0" applyFont="1"/>
    <xf numFmtId="0" fontId="2" fillId="0" borderId="0" xfId="0" applyFont="1"/>
    <xf numFmtId="0" fontId="19" fillId="0" borderId="0" xfId="0" applyFont="1" applyAlignment="1">
      <alignment vertical="center"/>
    </xf>
    <xf numFmtId="0" fontId="22" fillId="0" borderId="0" xfId="0" applyFont="1"/>
    <xf numFmtId="0" fontId="19" fillId="0" borderId="0" xfId="0" applyFont="1"/>
    <xf numFmtId="0" fontId="7"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5" xfId="0" applyFont="1" applyBorder="1" applyAlignment="1">
      <alignment vertical="center"/>
    </xf>
    <xf numFmtId="0" fontId="28" fillId="0" borderId="0" xfId="0" applyFont="1"/>
    <xf numFmtId="0" fontId="29" fillId="0" borderId="0" xfId="0" applyFont="1"/>
    <xf numFmtId="0" fontId="30" fillId="0" borderId="0" xfId="0" applyFont="1" applyAlignment="1">
      <alignment horizontal="center" vertical="center"/>
    </xf>
    <xf numFmtId="0" fontId="4" fillId="0" borderId="0" xfId="0" applyFont="1" applyAlignment="1">
      <alignment vertical="center"/>
    </xf>
    <xf numFmtId="0" fontId="31" fillId="0" borderId="0" xfId="0" applyFont="1"/>
    <xf numFmtId="0" fontId="34" fillId="0" borderId="0" xfId="0" applyFont="1"/>
    <xf numFmtId="0" fontId="32" fillId="0" borderId="0" xfId="0" applyFont="1"/>
    <xf numFmtId="0" fontId="39" fillId="0" borderId="0" xfId="0" applyFont="1"/>
    <xf numFmtId="0" fontId="25" fillId="0" borderId="0" xfId="0" applyFont="1" applyAlignment="1">
      <alignment vertical="center"/>
    </xf>
    <xf numFmtId="0" fontId="40" fillId="0" borderId="0" xfId="0" applyFont="1" applyAlignment="1">
      <alignment vertical="center"/>
    </xf>
    <xf numFmtId="0" fontId="7" fillId="0" borderId="0" xfId="0" applyFont="1" applyAlignment="1">
      <alignment vertical="center" wrapText="1"/>
    </xf>
    <xf numFmtId="0" fontId="45" fillId="0" borderId="0" xfId="0" applyFont="1" applyAlignment="1">
      <alignment vertical="center"/>
    </xf>
    <xf numFmtId="0" fontId="42" fillId="10" borderId="13" xfId="0" applyFont="1" applyFill="1" applyBorder="1" applyAlignment="1">
      <alignment vertical="center" wrapText="1"/>
    </xf>
    <xf numFmtId="0" fontId="48" fillId="0" borderId="0" xfId="0" applyFont="1" applyAlignment="1">
      <alignment vertical="center" wrapText="1"/>
    </xf>
    <xf numFmtId="0" fontId="10" fillId="0" borderId="0" xfId="0" applyFont="1"/>
    <xf numFmtId="0" fontId="48" fillId="0" borderId="0" xfId="0" applyFont="1" applyAlignment="1">
      <alignment vertical="center"/>
    </xf>
    <xf numFmtId="0" fontId="1" fillId="0" borderId="0" xfId="0" applyFont="1" applyAlignment="1">
      <alignment vertical="center" wrapText="1"/>
    </xf>
    <xf numFmtId="0" fontId="2" fillId="0" borderId="0" xfId="0" applyFont="1" applyAlignment="1">
      <alignment horizontal="center" vertical="center"/>
    </xf>
    <xf numFmtId="0" fontId="0" fillId="0" borderId="0" xfId="0" applyFont="1"/>
    <xf numFmtId="0" fontId="0" fillId="0" borderId="13" xfId="0" applyFont="1" applyBorder="1" applyAlignment="1">
      <alignment horizontal="center" vertical="center" wrapText="1"/>
    </xf>
    <xf numFmtId="0" fontId="5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xf>
    <xf numFmtId="0" fontId="0" fillId="0" borderId="5" xfId="0" applyFont="1" applyBorder="1"/>
    <xf numFmtId="0" fontId="0" fillId="0" borderId="0" xfId="0" applyFont="1" applyAlignment="1">
      <alignment horizontal="center" vertical="center" wrapText="1"/>
    </xf>
    <xf numFmtId="0" fontId="43" fillId="0" borderId="0" xfId="0" applyFont="1" applyAlignment="1">
      <alignment vertical="center" wrapText="1"/>
    </xf>
    <xf numFmtId="0" fontId="1" fillId="0" borderId="0" xfId="0" applyFont="1" applyAlignment="1">
      <alignment vertical="center"/>
    </xf>
    <xf numFmtId="0" fontId="0" fillId="0" borderId="0" xfId="0" applyFont="1" applyAlignment="1">
      <alignment vertical="center" wrapText="1"/>
    </xf>
    <xf numFmtId="0" fontId="38" fillId="0" borderId="0" xfId="0" applyFont="1" applyAlignment="1">
      <alignment vertical="center" wrapText="1"/>
    </xf>
    <xf numFmtId="0" fontId="33" fillId="0" borderId="0" xfId="0" applyFont="1" applyAlignment="1">
      <alignment wrapText="1"/>
    </xf>
    <xf numFmtId="0" fontId="38" fillId="0" borderId="0" xfId="0" applyFont="1" applyAlignment="1">
      <alignment wrapText="1"/>
    </xf>
    <xf numFmtId="0" fontId="0" fillId="0" borderId="0" xfId="0" quotePrefix="1" applyFont="1" applyAlignment="1">
      <alignment horizontal="left" vertical="center" indent="5"/>
    </xf>
    <xf numFmtId="0" fontId="43"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wrapText="1"/>
    </xf>
    <xf numFmtId="0" fontId="54" fillId="0" borderId="0" xfId="0" applyFont="1" applyAlignment="1">
      <alignment vertical="center"/>
    </xf>
    <xf numFmtId="0" fontId="0" fillId="0" borderId="0" xfId="0" applyFont="1" applyAlignment="1">
      <alignment horizontal="center" vertical="center"/>
    </xf>
    <xf numFmtId="0" fontId="35" fillId="0" borderId="0" xfId="0" applyFont="1" applyAlignment="1">
      <alignment horizontal="left" vertical="top" wrapText="1"/>
    </xf>
    <xf numFmtId="0" fontId="54" fillId="0" borderId="0" xfId="0" applyFont="1"/>
    <xf numFmtId="0" fontId="4" fillId="0" borderId="0" xfId="0" applyFont="1" applyAlignment="1">
      <alignment horizontal="center" vertical="center" wrapText="1"/>
    </xf>
    <xf numFmtId="0" fontId="26" fillId="0" borderId="0" xfId="0" applyFont="1" applyAlignment="1">
      <alignment horizontal="center" vertical="center" wrapText="1"/>
    </xf>
    <xf numFmtId="0" fontId="58" fillId="4"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3" xfId="0" applyFont="1" applyFill="1" applyBorder="1" applyAlignment="1">
      <alignment horizontal="left" vertical="center" wrapText="1" indent="1"/>
    </xf>
    <xf numFmtId="0" fontId="0" fillId="2" borderId="13" xfId="0" applyFont="1" applyFill="1" applyBorder="1" applyAlignment="1">
      <alignment horizontal="left" vertical="center" wrapText="1" indent="1"/>
    </xf>
    <xf numFmtId="0" fontId="2" fillId="2" borderId="13" xfId="0" applyFont="1" applyFill="1" applyBorder="1" applyAlignment="1">
      <alignment vertical="center" wrapText="1"/>
    </xf>
    <xf numFmtId="0" fontId="10" fillId="2" borderId="13" xfId="0" applyFont="1" applyFill="1" applyBorder="1" applyAlignment="1">
      <alignment vertical="center" wrapText="1"/>
    </xf>
    <xf numFmtId="0" fontId="20" fillId="4" borderId="13" xfId="0" applyFont="1" applyFill="1" applyBorder="1" applyAlignment="1">
      <alignment horizontal="center" vertical="center" wrapText="1"/>
    </xf>
    <xf numFmtId="0" fontId="59" fillId="4" borderId="13" xfId="0" applyFont="1" applyFill="1" applyBorder="1" applyAlignment="1">
      <alignment horizontal="center" vertical="center" wrapText="1"/>
    </xf>
    <xf numFmtId="0" fontId="2" fillId="4" borderId="13" xfId="0" applyFont="1" applyFill="1" applyBorder="1" applyAlignment="1">
      <alignment horizontal="center" vertical="center"/>
    </xf>
    <xf numFmtId="0" fontId="0" fillId="0" borderId="0" xfId="0" applyFont="1" applyAlignment="1"/>
    <xf numFmtId="0" fontId="8" fillId="4" borderId="13" xfId="0" quotePrefix="1" applyFont="1" applyFill="1" applyBorder="1" applyAlignment="1">
      <alignment horizontal="center" vertical="center" wrapText="1"/>
    </xf>
    <xf numFmtId="0" fontId="0" fillId="4" borderId="13"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0" fillId="2" borderId="13" xfId="0" applyFont="1" applyFill="1" applyBorder="1" applyAlignment="1">
      <alignment horizontal="center" wrapText="1"/>
    </xf>
    <xf numFmtId="0" fontId="2" fillId="2" borderId="13"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3" xfId="0" applyFont="1" applyFill="1" applyBorder="1"/>
    <xf numFmtId="0" fontId="0" fillId="2" borderId="13" xfId="0" applyFont="1" applyFill="1" applyBorder="1" applyAlignment="1">
      <alignment horizontal="center" vertical="center"/>
    </xf>
    <xf numFmtId="0" fontId="0" fillId="2" borderId="15" xfId="0" applyFont="1" applyFill="1" applyBorder="1" applyAlignment="1">
      <alignment wrapText="1"/>
    </xf>
    <xf numFmtId="0" fontId="2" fillId="2" borderId="1" xfId="0" applyFont="1" applyFill="1" applyBorder="1" applyAlignment="1">
      <alignment horizontal="left" vertical="center" wrapText="1"/>
    </xf>
    <xf numFmtId="0" fontId="0" fillId="2" borderId="6" xfId="0" applyFont="1" applyFill="1" applyBorder="1" applyAlignment="1">
      <alignment wrapText="1"/>
    </xf>
    <xf numFmtId="0" fontId="55" fillId="2" borderId="1" xfId="0" applyFont="1" applyFill="1" applyBorder="1" applyAlignment="1">
      <alignment horizontal="left" vertical="center" wrapText="1" indent="3"/>
    </xf>
    <xf numFmtId="0" fontId="0" fillId="2" borderId="14" xfId="0" applyFont="1" applyFill="1" applyBorder="1" applyAlignment="1">
      <alignment wrapText="1"/>
    </xf>
    <xf numFmtId="0" fontId="0" fillId="6" borderId="13" xfId="0" applyFont="1" applyFill="1" applyBorder="1"/>
    <xf numFmtId="0" fontId="0" fillId="4" borderId="13" xfId="0" applyFont="1" applyFill="1" applyBorder="1" applyAlignment="1">
      <alignment horizontal="center"/>
    </xf>
    <xf numFmtId="0" fontId="34" fillId="2" borderId="14" xfId="0" applyFont="1" applyFill="1" applyBorder="1" applyAlignment="1">
      <alignment horizontal="center" vertical="center" wrapText="1"/>
    </xf>
    <xf numFmtId="0" fontId="34" fillId="2" borderId="15" xfId="0" applyFont="1" applyFill="1" applyBorder="1" applyAlignment="1">
      <alignment vertical="center" wrapText="1"/>
    </xf>
    <xf numFmtId="0" fontId="8" fillId="4" borderId="15" xfId="0" applyFont="1" applyFill="1" applyBorder="1" applyAlignment="1">
      <alignment horizontal="center" vertical="center" wrapText="1"/>
    </xf>
    <xf numFmtId="0" fontId="0" fillId="2" borderId="13" xfId="0" applyFont="1" applyFill="1" applyBorder="1" applyAlignment="1">
      <alignment vertical="center" wrapText="1"/>
    </xf>
    <xf numFmtId="0" fontId="0" fillId="0" borderId="0" xfId="0" applyFont="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5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0" fillId="2" borderId="4" xfId="0" applyFont="1" applyFill="1" applyBorder="1"/>
    <xf numFmtId="0" fontId="1" fillId="2" borderId="13" xfId="0" applyFont="1" applyFill="1" applyBorder="1" applyAlignment="1">
      <alignment vertical="center"/>
    </xf>
    <xf numFmtId="0" fontId="0" fillId="2" borderId="10" xfId="0" applyFont="1" applyFill="1" applyBorder="1"/>
    <xf numFmtId="0" fontId="8" fillId="4" borderId="1" xfId="0" applyFont="1" applyFill="1" applyBorder="1" applyAlignment="1">
      <alignment horizontal="center" vertical="center"/>
    </xf>
    <xf numFmtId="0" fontId="18" fillId="2" borderId="13" xfId="0" applyFont="1" applyFill="1" applyBorder="1" applyAlignment="1">
      <alignment horizontal="left" vertical="center" wrapText="1" indent="2"/>
    </xf>
    <xf numFmtId="0" fontId="7" fillId="2" borderId="13" xfId="0" applyFont="1" applyFill="1" applyBorder="1" applyAlignment="1">
      <alignment vertical="center" wrapText="1"/>
    </xf>
    <xf numFmtId="0" fontId="27" fillId="2" borderId="13" xfId="0" applyFont="1" applyFill="1" applyBorder="1" applyAlignment="1">
      <alignment horizontal="left" vertical="center" wrapText="1" indent="2"/>
    </xf>
    <xf numFmtId="0" fontId="18" fillId="2" borderId="13" xfId="0" applyFont="1" applyFill="1" applyBorder="1" applyAlignment="1">
      <alignment horizontal="left" vertical="center" wrapText="1" indent="4"/>
    </xf>
    <xf numFmtId="0" fontId="20" fillId="4" borderId="13" xfId="0" applyFont="1" applyFill="1" applyBorder="1" applyAlignment="1">
      <alignment horizontal="center" vertical="center"/>
    </xf>
    <xf numFmtId="0" fontId="20" fillId="4" borderId="13" xfId="10" applyFont="1" applyFill="1" applyBorder="1" applyAlignment="1">
      <alignment horizontal="center" vertical="center"/>
    </xf>
    <xf numFmtId="0" fontId="0" fillId="2" borderId="0" xfId="0" applyFont="1" applyFill="1" applyAlignment="1">
      <alignment horizontal="center"/>
    </xf>
    <xf numFmtId="0" fontId="2" fillId="2" borderId="13" xfId="10" applyFont="1" applyFill="1" applyBorder="1" applyAlignment="1">
      <alignment vertical="center" wrapText="1"/>
    </xf>
    <xf numFmtId="0" fontId="2" fillId="2" borderId="13" xfId="0" quotePrefix="1" applyFont="1" applyFill="1" applyBorder="1" applyAlignment="1">
      <alignment wrapText="1"/>
    </xf>
    <xf numFmtId="0" fontId="2" fillId="2" borderId="13" xfId="0" applyFont="1" applyFill="1" applyBorder="1" applyAlignment="1">
      <alignment horizontal="justify" vertical="top"/>
    </xf>
    <xf numFmtId="0" fontId="2" fillId="2" borderId="13" xfId="10" applyFont="1" applyFill="1" applyBorder="1" applyAlignment="1">
      <alignment horizontal="justify" vertical="top"/>
    </xf>
    <xf numFmtId="0" fontId="2" fillId="2" borderId="13" xfId="0" applyFont="1" applyFill="1" applyBorder="1" applyAlignment="1">
      <alignment horizontal="left" vertical="center" wrapText="1" indent="1"/>
    </xf>
    <xf numFmtId="0" fontId="7" fillId="2" borderId="13" xfId="0" applyFont="1" applyFill="1" applyBorder="1" applyAlignment="1">
      <alignment horizontal="justify" vertical="top"/>
    </xf>
    <xf numFmtId="0" fontId="2" fillId="2" borderId="13" xfId="0" applyFont="1" applyFill="1" applyBorder="1" applyAlignment="1">
      <alignment horizontal="justify" vertical="top" wrapText="1"/>
    </xf>
    <xf numFmtId="0" fontId="19" fillId="2" borderId="13" xfId="0" applyFont="1" applyFill="1" applyBorder="1"/>
    <xf numFmtId="0" fontId="19" fillId="2" borderId="13" xfId="0" applyFont="1" applyFill="1" applyBorder="1" applyAlignment="1">
      <alignment horizontal="justify" vertical="top"/>
    </xf>
    <xf numFmtId="0" fontId="2" fillId="2" borderId="13" xfId="0" applyFont="1" applyFill="1" applyBorder="1"/>
    <xf numFmtId="0" fontId="0" fillId="2" borderId="0" xfId="0" applyFont="1" applyFill="1" applyBorder="1"/>
    <xf numFmtId="0" fontId="8" fillId="4" borderId="15" xfId="0" applyFont="1" applyFill="1" applyBorder="1" applyAlignment="1">
      <alignment horizontal="center" vertical="center"/>
    </xf>
    <xf numFmtId="0" fontId="21" fillId="4" borderId="13" xfId="0" applyFont="1" applyFill="1" applyBorder="1" applyAlignment="1">
      <alignment horizontal="center" vertical="center"/>
    </xf>
    <xf numFmtId="0" fontId="2" fillId="2" borderId="13" xfId="0" applyFont="1" applyFill="1" applyBorder="1" applyAlignment="1">
      <alignment horizontal="justify" vertical="center"/>
    </xf>
    <xf numFmtId="0" fontId="19" fillId="2" borderId="13" xfId="0" applyFont="1" applyFill="1" applyBorder="1" applyAlignment="1">
      <alignment horizontal="justify" vertical="center"/>
    </xf>
    <xf numFmtId="0" fontId="2" fillId="2" borderId="13" xfId="0" applyFont="1" applyFill="1" applyBorder="1" applyAlignment="1">
      <alignment horizontal="justify" vertical="center" wrapText="1"/>
    </xf>
    <xf numFmtId="0" fontId="19" fillId="2" borderId="13" xfId="0" applyFont="1" applyFill="1" applyBorder="1" applyAlignment="1">
      <alignment horizontal="justify" vertical="center" wrapText="1"/>
    </xf>
    <xf numFmtId="0" fontId="19" fillId="2" borderId="13" xfId="0" applyFont="1" applyFill="1" applyBorder="1" applyAlignment="1">
      <alignment vertical="center" wrapText="1"/>
    </xf>
    <xf numFmtId="0" fontId="7" fillId="2" borderId="7" xfId="0" applyFont="1" applyFill="1" applyBorder="1"/>
    <xf numFmtId="0" fontId="7" fillId="2" borderId="8" xfId="0" applyFont="1" applyFill="1" applyBorder="1"/>
    <xf numFmtId="0" fontId="60" fillId="2" borderId="8" xfId="0" applyFont="1" applyFill="1" applyBorder="1"/>
    <xf numFmtId="0" fontId="10" fillId="2" borderId="13" xfId="0" applyFont="1" applyFill="1" applyBorder="1" applyAlignment="1">
      <alignment horizontal="center" vertical="center" wrapText="1"/>
    </xf>
    <xf numFmtId="0" fontId="60" fillId="4" borderId="13"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8" fillId="4" borderId="13" xfId="0" quotePrefix="1" applyFont="1" applyFill="1" applyBorder="1" applyAlignment="1">
      <alignment horizontal="center" vertical="center"/>
    </xf>
    <xf numFmtId="0" fontId="18" fillId="2" borderId="13" xfId="0" applyFont="1" applyFill="1" applyBorder="1" applyAlignment="1">
      <alignment vertical="center" wrapText="1"/>
    </xf>
    <xf numFmtId="0" fontId="2" fillId="2" borderId="13" xfId="3" applyFont="1" applyFill="1" applyBorder="1" applyAlignment="1">
      <alignment horizontal="left" vertical="center" wrapText="1" indent="1"/>
    </xf>
    <xf numFmtId="0" fontId="2" fillId="2" borderId="13" xfId="0" applyFont="1" applyFill="1" applyBorder="1" applyAlignment="1">
      <alignment vertical="center"/>
    </xf>
    <xf numFmtId="0" fontId="20" fillId="4" borderId="1" xfId="0" applyFont="1" applyFill="1" applyBorder="1" applyAlignment="1">
      <alignment horizontal="center" vertical="center"/>
    </xf>
    <xf numFmtId="0" fontId="43" fillId="4" borderId="13" xfId="0" applyFont="1" applyFill="1" applyBorder="1" applyAlignment="1">
      <alignment horizontal="center" vertical="center" wrapText="1"/>
    </xf>
    <xf numFmtId="0" fontId="44" fillId="4" borderId="13" xfId="0" applyFont="1" applyFill="1" applyBorder="1" applyAlignment="1">
      <alignment horizontal="center" vertical="center" wrapText="1"/>
    </xf>
    <xf numFmtId="49" fontId="58" fillId="4" borderId="13" xfId="0" applyNumberFormat="1" applyFont="1" applyFill="1" applyBorder="1" applyAlignment="1">
      <alignment horizontal="center" vertical="center" wrapText="1"/>
    </xf>
    <xf numFmtId="49" fontId="59" fillId="4" borderId="13" xfId="0" applyNumberFormat="1" applyFont="1" applyFill="1" applyBorder="1" applyAlignment="1">
      <alignment horizontal="center" vertical="center" wrapText="1"/>
    </xf>
    <xf numFmtId="0" fontId="0" fillId="0" borderId="0" xfId="0" applyFont="1" applyBorder="1" applyAlignment="1"/>
    <xf numFmtId="0" fontId="8" fillId="4" borderId="2" xfId="0" applyFont="1" applyFill="1" applyBorder="1" applyAlignment="1">
      <alignment horizontal="center" vertical="center"/>
    </xf>
    <xf numFmtId="49" fontId="8" fillId="4" borderId="13" xfId="0" applyNumberFormat="1" applyFont="1" applyFill="1" applyBorder="1" applyAlignment="1">
      <alignment horizontal="center" vertical="center" wrapText="1"/>
    </xf>
    <xf numFmtId="49" fontId="63" fillId="4" borderId="13" xfId="0" applyNumberFormat="1" applyFont="1" applyFill="1" applyBorder="1" applyAlignment="1">
      <alignment horizontal="center" vertical="center" wrapText="1"/>
    </xf>
    <xf numFmtId="0" fontId="8" fillId="4" borderId="7" xfId="0" applyFont="1" applyFill="1" applyBorder="1" applyAlignment="1">
      <alignment horizontal="center" vertical="center"/>
    </xf>
    <xf numFmtId="0" fontId="0" fillId="0" borderId="4" xfId="0" applyFont="1" applyBorder="1" applyAlignment="1">
      <alignment vertical="center" wrapText="1"/>
    </xf>
    <xf numFmtId="0" fontId="0" fillId="0" borderId="10" xfId="0" applyFont="1" applyBorder="1" applyAlignment="1">
      <alignment vertical="center" wrapText="1"/>
    </xf>
    <xf numFmtId="49" fontId="60" fillId="4" borderId="13" xfId="0" applyNumberFormat="1" applyFont="1" applyFill="1" applyBorder="1" applyAlignment="1">
      <alignment horizontal="center" vertical="center" wrapText="1"/>
    </xf>
    <xf numFmtId="0" fontId="18" fillId="0" borderId="0" xfId="0" applyFont="1" applyAlignment="1">
      <alignment vertical="center" wrapText="1"/>
    </xf>
    <xf numFmtId="49" fontId="21" fillId="4" borderId="13" xfId="0" applyNumberFormat="1" applyFont="1" applyFill="1" applyBorder="1" applyAlignment="1">
      <alignment horizontal="center" vertical="center" wrapText="1"/>
    </xf>
    <xf numFmtId="49" fontId="20" fillId="4" borderId="13" xfId="0" applyNumberFormat="1" applyFont="1" applyFill="1" applyBorder="1" applyAlignment="1">
      <alignment horizontal="center" vertical="center" wrapText="1"/>
    </xf>
    <xf numFmtId="0" fontId="41" fillId="4" borderId="13" xfId="0" applyFont="1" applyFill="1" applyBorder="1" applyAlignment="1">
      <alignment horizontal="center" vertical="center"/>
    </xf>
    <xf numFmtId="0" fontId="1" fillId="2" borderId="13"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0" fillId="0" borderId="0" xfId="0" applyFont="1" applyAlignment="1">
      <alignment vertical="center" wrapText="1"/>
    </xf>
    <xf numFmtId="0" fontId="1" fillId="2" borderId="1" xfId="0" applyFont="1" applyFill="1" applyBorder="1" applyAlignment="1">
      <alignment horizontal="center" vertical="center" wrapText="1"/>
    </xf>
    <xf numFmtId="0" fontId="19" fillId="2" borderId="13" xfId="0" applyFont="1" applyFill="1" applyBorder="1" applyAlignment="1">
      <alignment horizontal="left" vertical="center"/>
    </xf>
    <xf numFmtId="0" fontId="20" fillId="4" borderId="13" xfId="0" applyFont="1" applyFill="1" applyBorder="1" applyAlignment="1">
      <alignment horizontal="center" vertical="center"/>
    </xf>
    <xf numFmtId="0" fontId="58" fillId="4" borderId="2" xfId="0" applyFont="1" applyFill="1" applyBorder="1" applyAlignment="1">
      <alignment horizontal="center" vertical="center" wrapText="1"/>
    </xf>
    <xf numFmtId="0" fontId="8" fillId="4" borderId="13" xfId="0" applyFont="1" applyFill="1" applyBorder="1" applyAlignment="1">
      <alignment horizontal="center"/>
    </xf>
    <xf numFmtId="0" fontId="34" fillId="4" borderId="13" xfId="0" applyFont="1" applyFill="1" applyBorder="1" applyAlignment="1">
      <alignment horizontal="center" wrapText="1"/>
    </xf>
    <xf numFmtId="0" fontId="58" fillId="2" borderId="13" xfId="0" applyFont="1" applyFill="1" applyBorder="1" applyAlignment="1">
      <alignment horizontal="center" vertical="center" wrapText="1"/>
    </xf>
    <xf numFmtId="0" fontId="35" fillId="2" borderId="13" xfId="0" applyFont="1" applyFill="1" applyBorder="1" applyAlignment="1">
      <alignment horizontal="left" vertical="center" wrapText="1" indent="3"/>
    </xf>
    <xf numFmtId="0" fontId="36" fillId="2" borderId="13" xfId="0" applyFont="1" applyFill="1" applyBorder="1" applyAlignment="1">
      <alignment vertical="center" wrapText="1"/>
    </xf>
    <xf numFmtId="0" fontId="2" fillId="0" borderId="0" xfId="0" applyFont="1" applyAlignment="1">
      <alignment horizontal="center" vertical="center" wrapText="1"/>
    </xf>
    <xf numFmtId="0" fontId="20" fillId="4" borderId="13" xfId="0" applyFont="1" applyFill="1" applyBorder="1" applyAlignment="1">
      <alignment horizontal="center"/>
    </xf>
    <xf numFmtId="0" fontId="20" fillId="4" borderId="13" xfId="0" applyFont="1" applyFill="1" applyBorder="1" applyAlignment="1">
      <alignment horizontal="center" vertical="top"/>
    </xf>
    <xf numFmtId="0" fontId="0" fillId="0" borderId="5" xfId="0" applyFont="1" applyBorder="1" applyAlignment="1">
      <alignment horizontal="center" vertical="center" wrapText="1"/>
    </xf>
    <xf numFmtId="0" fontId="0" fillId="0" borderId="12" xfId="0" applyFont="1" applyBorder="1" applyAlignment="1">
      <alignment horizontal="center" vertical="center" wrapText="1"/>
    </xf>
    <xf numFmtId="0" fontId="19" fillId="0" borderId="0" xfId="5" applyFont="1">
      <alignment vertical="center"/>
    </xf>
    <xf numFmtId="0" fontId="0" fillId="0" borderId="0" xfId="0" applyFont="1" applyBorder="1" applyAlignment="1">
      <alignment horizontal="center" vertical="center" wrapText="1"/>
    </xf>
    <xf numFmtId="0" fontId="18" fillId="0" borderId="0" xfId="0" applyFont="1"/>
    <xf numFmtId="9" fontId="0" fillId="2" borderId="13" xfId="0" applyNumberFormat="1" applyFont="1" applyFill="1" applyBorder="1" applyAlignment="1">
      <alignment horizontal="center" vertical="center" wrapText="1"/>
    </xf>
    <xf numFmtId="0" fontId="19" fillId="2" borderId="13" xfId="0" applyFont="1" applyFill="1" applyBorder="1" applyAlignment="1">
      <alignment vertical="center"/>
    </xf>
    <xf numFmtId="0" fontId="37" fillId="0" borderId="0" xfId="0" applyFont="1"/>
    <xf numFmtId="0" fontId="27" fillId="0" borderId="0" xfId="0" applyFont="1" applyBorder="1" applyAlignment="1">
      <alignment vertical="center" wrapText="1"/>
    </xf>
    <xf numFmtId="0" fontId="0" fillId="2" borderId="2" xfId="0" applyFont="1" applyFill="1" applyBorder="1" applyAlignment="1">
      <alignment vertical="center" wrapText="1"/>
    </xf>
    <xf numFmtId="0" fontId="9" fillId="2" borderId="13" xfId="0" applyFont="1" applyFill="1" applyBorder="1" applyAlignment="1">
      <alignment horizontal="left" vertical="center" wrapText="1" indent="1"/>
    </xf>
    <xf numFmtId="0" fontId="39" fillId="0" borderId="0" xfId="0" quotePrefix="1" applyFont="1" applyAlignment="1">
      <alignment horizontal="left" vertical="center"/>
    </xf>
    <xf numFmtId="0" fontId="0" fillId="2" borderId="7" xfId="0" applyFont="1" applyFill="1" applyBorder="1" applyAlignment="1">
      <alignment horizontal="center" vertical="center" wrapText="1"/>
    </xf>
    <xf numFmtId="0" fontId="18" fillId="2" borderId="13" xfId="0" applyFont="1" applyFill="1" applyBorder="1" applyAlignment="1">
      <alignment horizontal="left" vertical="center" wrapText="1" indent="1"/>
    </xf>
    <xf numFmtId="0" fontId="8" fillId="4" borderId="13" xfId="0" applyFont="1" applyFill="1" applyBorder="1" applyAlignment="1">
      <alignment horizontal="left" vertical="center" indent="1"/>
    </xf>
    <xf numFmtId="0" fontId="2" fillId="2" borderId="14" xfId="0" applyFont="1" applyFill="1" applyBorder="1" applyAlignment="1">
      <alignment horizontal="center"/>
    </xf>
    <xf numFmtId="0" fontId="2" fillId="2" borderId="13" xfId="0" applyFont="1" applyFill="1" applyBorder="1" applyAlignment="1">
      <alignment horizontal="center"/>
    </xf>
    <xf numFmtId="9" fontId="2" fillId="2" borderId="15" xfId="1" applyFont="1" applyFill="1" applyBorder="1" applyAlignment="1">
      <alignment horizontal="center" vertical="center" wrapText="1"/>
    </xf>
    <xf numFmtId="0" fontId="19" fillId="2" borderId="13" xfId="0" applyFont="1" applyFill="1" applyBorder="1" applyAlignment="1">
      <alignment horizontal="left"/>
    </xf>
    <xf numFmtId="0" fontId="2" fillId="2" borderId="13" xfId="0" applyFont="1" applyFill="1" applyBorder="1" applyAlignment="1">
      <alignment horizontal="left" indent="1"/>
    </xf>
    <xf numFmtId="0" fontId="7" fillId="2" borderId="13" xfId="0" applyFont="1" applyFill="1" applyBorder="1" applyAlignment="1">
      <alignment vertical="center"/>
    </xf>
    <xf numFmtId="0" fontId="7" fillId="2" borderId="13"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vertical="center" wrapText="1"/>
    </xf>
    <xf numFmtId="0" fontId="1" fillId="2" borderId="1" xfId="0" applyFont="1" applyFill="1" applyBorder="1" applyAlignment="1">
      <alignment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7" fillId="2" borderId="13" xfId="0" applyFont="1" applyFill="1" applyBorder="1" applyAlignment="1">
      <alignment vertical="center" wrapText="1"/>
    </xf>
    <xf numFmtId="0" fontId="0" fillId="2" borderId="10" xfId="0" applyFont="1" applyFill="1" applyBorder="1" applyAlignment="1">
      <alignment horizontal="center" vertical="center" wrapText="1"/>
    </xf>
    <xf numFmtId="0" fontId="2" fillId="2" borderId="13" xfId="0" applyFont="1" applyFill="1" applyBorder="1" applyAlignment="1">
      <alignment wrapText="1"/>
    </xf>
    <xf numFmtId="0" fontId="41" fillId="2" borderId="13" xfId="0" applyFont="1" applyFill="1" applyBorder="1" applyAlignment="1">
      <alignment wrapText="1"/>
    </xf>
    <xf numFmtId="0" fontId="0" fillId="2" borderId="4" xfId="0" applyFont="1" applyFill="1" applyBorder="1" applyAlignment="1">
      <alignment horizontal="center" vertical="center" wrapText="1"/>
    </xf>
    <xf numFmtId="0" fontId="39" fillId="2" borderId="13" xfId="0" applyFont="1" applyFill="1" applyBorder="1" applyAlignment="1">
      <alignment vertical="center" wrapText="1"/>
    </xf>
    <xf numFmtId="0" fontId="0" fillId="2" borderId="2" xfId="0" applyFont="1" applyFill="1" applyBorder="1" applyAlignment="1">
      <alignment vertical="center"/>
    </xf>
    <xf numFmtId="0" fontId="0" fillId="2" borderId="3" xfId="0" applyFont="1" applyFill="1" applyBorder="1" applyAlignment="1">
      <alignment vertical="center" wrapText="1"/>
    </xf>
    <xf numFmtId="0" fontId="0" fillId="2" borderId="1" xfId="0" applyFont="1" applyFill="1" applyBorder="1" applyAlignment="1">
      <alignment vertical="center" wrapText="1"/>
    </xf>
    <xf numFmtId="0" fontId="0" fillId="2" borderId="15" xfId="0" applyFont="1" applyFill="1" applyBorder="1" applyAlignment="1">
      <alignment vertical="center" wrapText="1"/>
    </xf>
    <xf numFmtId="0" fontId="0" fillId="2" borderId="0"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6" xfId="0" applyFont="1" applyFill="1" applyBorder="1" applyAlignment="1">
      <alignment vertical="center" wrapText="1"/>
    </xf>
    <xf numFmtId="0" fontId="0" fillId="2" borderId="0" xfId="0" applyFont="1" applyFill="1" applyBorder="1" applyAlignment="1">
      <alignment vertical="center" wrapText="1"/>
    </xf>
    <xf numFmtId="0" fontId="0" fillId="2" borderId="0" xfId="0" applyFont="1" applyFill="1" applyAlignment="1">
      <alignment vertical="top" wrapText="1"/>
    </xf>
    <xf numFmtId="0" fontId="0" fillId="2" borderId="4" xfId="0" applyFont="1" applyFill="1" applyBorder="1" applyAlignment="1">
      <alignment vertical="center" wrapText="1"/>
    </xf>
    <xf numFmtId="0" fontId="2" fillId="2" borderId="7" xfId="0" applyFont="1" applyFill="1" applyBorder="1" applyAlignment="1">
      <alignment horizontal="center" vertical="center" wrapText="1"/>
    </xf>
    <xf numFmtId="0" fontId="9" fillId="2" borderId="13" xfId="0" applyFont="1" applyFill="1" applyBorder="1" applyAlignment="1">
      <alignment horizontal="left" vertical="center" wrapText="1" indent="5"/>
    </xf>
    <xf numFmtId="0" fontId="44" fillId="2" borderId="13" xfId="0" applyFont="1" applyFill="1" applyBorder="1" applyAlignment="1">
      <alignment vertical="center" wrapText="1"/>
    </xf>
    <xf numFmtId="9" fontId="0" fillId="2" borderId="1" xfId="0" applyNumberFormat="1" applyFont="1" applyFill="1" applyBorder="1" applyAlignment="1">
      <alignment horizontal="center" vertical="center" wrapText="1"/>
    </xf>
    <xf numFmtId="9" fontId="2" fillId="2" borderId="13" xfId="0" applyNumberFormat="1" applyFont="1" applyFill="1" applyBorder="1" applyAlignment="1">
      <alignment horizontal="center" vertical="center" wrapText="1"/>
    </xf>
    <xf numFmtId="0" fontId="2" fillId="2" borderId="13" xfId="0" applyFont="1" applyFill="1" applyBorder="1" applyAlignment="1">
      <alignment horizontal="center" vertical="center"/>
    </xf>
    <xf numFmtId="0" fontId="2" fillId="2" borderId="13" xfId="0" applyFont="1" applyFill="1" applyBorder="1" applyAlignment="1">
      <alignment horizontal="left" indent="2"/>
    </xf>
    <xf numFmtId="0" fontId="0" fillId="2" borderId="13" xfId="0" applyFont="1" applyFill="1" applyBorder="1" applyAlignment="1">
      <alignment horizontal="center" vertical="center" wrapText="1"/>
    </xf>
    <xf numFmtId="0" fontId="2" fillId="4" borderId="15" xfId="0" applyFont="1" applyFill="1" applyBorder="1" applyAlignment="1">
      <alignment horizontal="center" vertical="center"/>
    </xf>
    <xf numFmtId="0" fontId="0" fillId="2" borderId="14" xfId="0" applyFont="1" applyFill="1" applyBorder="1"/>
    <xf numFmtId="0" fontId="0" fillId="2" borderId="6" xfId="0" applyFont="1" applyFill="1" applyBorder="1"/>
    <xf numFmtId="0" fontId="4" fillId="0" borderId="0" xfId="0" applyFont="1" applyBorder="1" applyAlignment="1">
      <alignment vertical="center" wrapText="1"/>
    </xf>
    <xf numFmtId="0" fontId="0" fillId="2" borderId="13"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0" fillId="0" borderId="0" xfId="0" applyFont="1" applyAlignment="1">
      <alignment vertical="center" wrapText="1"/>
    </xf>
    <xf numFmtId="0" fontId="0" fillId="2" borderId="4" xfId="0" applyFont="1" applyFill="1" applyBorder="1" applyAlignment="1">
      <alignment horizontal="center" vertical="center" wrapText="1"/>
    </xf>
    <xf numFmtId="0" fontId="0" fillId="2" borderId="13" xfId="0" applyFont="1" applyFill="1" applyBorder="1" applyAlignment="1">
      <alignment horizontal="center" vertical="center"/>
    </xf>
    <xf numFmtId="0" fontId="2" fillId="2" borderId="13" xfId="0" applyFont="1" applyFill="1" applyBorder="1" applyAlignment="1">
      <alignment horizontal="center" vertical="center" wrapText="1"/>
    </xf>
    <xf numFmtId="0" fontId="18" fillId="0" borderId="0" xfId="0" applyFont="1" applyAlignment="1">
      <alignment vertical="center"/>
    </xf>
    <xf numFmtId="0" fontId="42" fillId="2" borderId="13" xfId="0" applyFont="1" applyFill="1" applyBorder="1" applyAlignment="1">
      <alignment vertical="center" wrapText="1"/>
    </xf>
    <xf numFmtId="0" fontId="18" fillId="0" borderId="0" xfId="0" applyFont="1" applyFill="1" applyBorder="1" applyAlignment="1">
      <alignment vertical="center"/>
    </xf>
    <xf numFmtId="0" fontId="0" fillId="0" borderId="0" xfId="0" applyFont="1" applyFill="1" applyBorder="1"/>
    <xf numFmtId="0" fontId="62" fillId="0" borderId="0" xfId="0" applyFont="1" applyFill="1" applyBorder="1" applyAlignment="1">
      <alignment horizontal="center" vertical="center"/>
    </xf>
    <xf numFmtId="0" fontId="4" fillId="0" borderId="0" xfId="0" applyFont="1" applyAlignment="1">
      <alignment horizontal="left" vertical="center"/>
    </xf>
    <xf numFmtId="0" fontId="66" fillId="0" borderId="0" xfId="0" applyFont="1" applyAlignment="1">
      <alignment horizontal="left" vertical="center"/>
    </xf>
    <xf numFmtId="0" fontId="66" fillId="0" borderId="0" xfId="0" applyFont="1" applyBorder="1" applyAlignment="1">
      <alignment horizontal="left" vertical="center"/>
    </xf>
    <xf numFmtId="0" fontId="1" fillId="2" borderId="13" xfId="0" applyFont="1" applyFill="1" applyBorder="1" applyAlignment="1">
      <alignment horizontal="justify" vertical="center"/>
    </xf>
    <xf numFmtId="0" fontId="6" fillId="2" borderId="4" xfId="0" applyFont="1" applyFill="1" applyBorder="1"/>
    <xf numFmtId="0" fontId="2" fillId="2" borderId="2" xfId="0" applyFont="1" applyFill="1" applyBorder="1" applyAlignment="1">
      <alignment vertical="center"/>
    </xf>
    <xf numFmtId="0" fontId="1" fillId="2" borderId="13" xfId="0" applyFont="1" applyFill="1" applyBorder="1" applyAlignment="1">
      <alignment horizontal="justify" vertical="center" wrapText="1"/>
    </xf>
    <xf numFmtId="0" fontId="0" fillId="2" borderId="1" xfId="0" applyFont="1" applyFill="1" applyBorder="1" applyAlignment="1">
      <alignment horizontal="left" vertical="center" wrapText="1" indent="1"/>
    </xf>
    <xf numFmtId="0" fontId="1" fillId="2" borderId="13" xfId="0" applyFont="1" applyFill="1" applyBorder="1" applyAlignment="1">
      <alignment horizontal="left" vertical="center" wrapText="1" indent="2"/>
    </xf>
    <xf numFmtId="0" fontId="9" fillId="2" borderId="13" xfId="0" applyFont="1" applyFill="1" applyBorder="1" applyAlignment="1">
      <alignment horizontal="left" vertical="center" wrapText="1" indent="4"/>
    </xf>
    <xf numFmtId="0" fontId="9" fillId="2" borderId="13" xfId="0" applyFont="1" applyFill="1" applyBorder="1" applyAlignment="1">
      <alignment horizontal="left" vertical="center" wrapText="1" indent="3"/>
    </xf>
    <xf numFmtId="0" fontId="9" fillId="2" borderId="13" xfId="0" applyFont="1" applyFill="1" applyBorder="1" applyAlignment="1">
      <alignment horizontal="left" vertical="center" wrapText="1" indent="2"/>
    </xf>
    <xf numFmtId="0" fontId="0" fillId="2" borderId="13" xfId="0" applyFont="1" applyFill="1" applyBorder="1" applyAlignment="1">
      <alignment horizontal="left" vertical="center" wrapText="1" indent="2"/>
    </xf>
    <xf numFmtId="0" fontId="2" fillId="2" borderId="13" xfId="0" applyFont="1" applyFill="1" applyBorder="1" applyAlignment="1">
      <alignment horizontal="left" vertical="center" wrapText="1" indent="2"/>
    </xf>
    <xf numFmtId="0" fontId="0" fillId="2"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9" fillId="0" borderId="0" xfId="0" applyFont="1" applyAlignment="1">
      <alignment vertical="center"/>
    </xf>
    <xf numFmtId="0" fontId="18" fillId="2" borderId="13" xfId="0" applyFont="1" applyFill="1" applyBorder="1" applyAlignment="1">
      <alignment horizontal="left" vertical="center" wrapText="1" indent="3"/>
    </xf>
    <xf numFmtId="0" fontId="7" fillId="2" borderId="13" xfId="0" applyFont="1" applyFill="1" applyBorder="1" applyAlignment="1">
      <alignment horizontal="left" vertical="center" wrapText="1" indent="1"/>
    </xf>
    <xf numFmtId="0" fontId="0" fillId="2" borderId="13" xfId="0" applyFont="1" applyFill="1" applyBorder="1" applyAlignment="1">
      <alignment horizontal="left" vertical="center" indent="1"/>
    </xf>
    <xf numFmtId="0" fontId="20" fillId="2" borderId="13" xfId="0" applyFont="1" applyFill="1" applyBorder="1" applyAlignment="1">
      <alignment horizontal="left" vertical="center" wrapText="1"/>
    </xf>
    <xf numFmtId="0" fontId="52" fillId="2" borderId="13" xfId="0" applyFont="1" applyFill="1" applyBorder="1" applyAlignment="1">
      <alignment horizontal="left" vertical="center" wrapText="1" indent="3"/>
    </xf>
    <xf numFmtId="0" fontId="53" fillId="2" borderId="13" xfId="0" applyFont="1" applyFill="1" applyBorder="1" applyAlignment="1">
      <alignment horizontal="left" vertical="center" wrapText="1" indent="3"/>
    </xf>
    <xf numFmtId="0" fontId="0" fillId="2" borderId="15" xfId="0" applyFont="1" applyFill="1" applyBorder="1"/>
    <xf numFmtId="0" fontId="64" fillId="2" borderId="13" xfId="0" applyFont="1" applyFill="1" applyBorder="1" applyAlignment="1">
      <alignment horizontal="left" vertical="center" wrapText="1" indent="1"/>
    </xf>
    <xf numFmtId="0" fontId="2" fillId="2" borderId="1" xfId="0" applyFont="1" applyFill="1" applyBorder="1" applyAlignment="1">
      <alignment horizontal="left" vertical="center" wrapText="1" indent="1"/>
    </xf>
    <xf numFmtId="0" fontId="7" fillId="2" borderId="2" xfId="0" applyFont="1" applyFill="1" applyBorder="1" applyAlignment="1">
      <alignment vertical="center"/>
    </xf>
    <xf numFmtId="0" fontId="2" fillId="2" borderId="15" xfId="0" applyFont="1" applyFill="1" applyBorder="1" applyAlignment="1">
      <alignment horizontal="left" wrapText="1" indent="1"/>
    </xf>
    <xf numFmtId="0" fontId="2" fillId="2" borderId="13" xfId="0" applyFont="1" applyFill="1" applyBorder="1" applyAlignment="1">
      <alignment horizontal="left" wrapText="1" indent="1"/>
    </xf>
    <xf numFmtId="0" fontId="35" fillId="2" borderId="13" xfId="0" applyFont="1" applyFill="1" applyBorder="1" applyAlignment="1">
      <alignment horizontal="left" vertical="center" wrapText="1" indent="4"/>
    </xf>
    <xf numFmtId="0" fontId="35" fillId="2" borderId="13" xfId="0" applyFont="1" applyFill="1" applyBorder="1" applyAlignment="1">
      <alignment horizontal="left" vertical="center" wrapText="1" inden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1" xfId="0" applyFont="1" applyFill="1" applyBorder="1" applyAlignment="1">
      <alignment horizontal="left" vertical="center"/>
    </xf>
    <xf numFmtId="0" fontId="1" fillId="2" borderId="7" xfId="0" applyFont="1" applyFill="1" applyBorder="1" applyAlignment="1">
      <alignment horizontal="left" vertical="center"/>
    </xf>
    <xf numFmtId="0" fontId="1" fillId="2" borderId="3" xfId="0" applyFont="1" applyFill="1" applyBorder="1" applyAlignment="1">
      <alignment horizontal="left" vertical="center"/>
    </xf>
    <xf numFmtId="0" fontId="1" fillId="2" borderId="1" xfId="0" applyFont="1" applyFill="1" applyBorder="1" applyAlignment="1">
      <alignment horizontal="left" vertical="center"/>
    </xf>
    <xf numFmtId="0" fontId="36" fillId="2" borderId="2" xfId="0" applyFont="1" applyFill="1" applyBorder="1" applyAlignment="1">
      <alignment horizontal="left" vertical="center" wrapText="1" indent="1"/>
    </xf>
    <xf numFmtId="0" fontId="36" fillId="2" borderId="3" xfId="0" applyFont="1" applyFill="1" applyBorder="1" applyAlignment="1">
      <alignment horizontal="left" vertical="center" wrapText="1"/>
    </xf>
    <xf numFmtId="0" fontId="36" fillId="2" borderId="1" xfId="0" applyFont="1" applyFill="1" applyBorder="1" applyAlignment="1">
      <alignment horizontal="left" vertical="center" wrapText="1"/>
    </xf>
    <xf numFmtId="0" fontId="7" fillId="2" borderId="3" xfId="0" applyFont="1" applyFill="1" applyBorder="1" applyAlignment="1">
      <alignment vertical="center"/>
    </xf>
    <xf numFmtId="0" fontId="7" fillId="2" borderId="1" xfId="0" applyFont="1" applyFill="1" applyBorder="1" applyAlignment="1">
      <alignment vertical="center"/>
    </xf>
    <xf numFmtId="0" fontId="19" fillId="2" borderId="15" xfId="0" applyFont="1" applyFill="1" applyBorder="1" applyAlignment="1">
      <alignment vertical="center"/>
    </xf>
    <xf numFmtId="0" fontId="7" fillId="2" borderId="6" xfId="0" applyFont="1" applyFill="1" applyBorder="1" applyAlignment="1"/>
    <xf numFmtId="0" fontId="7" fillId="2" borderId="13" xfId="0" applyFont="1" applyFill="1" applyBorder="1" applyAlignment="1"/>
    <xf numFmtId="0" fontId="41" fillId="2" borderId="15" xfId="0" applyFont="1" applyFill="1" applyBorder="1" applyAlignment="1">
      <alignment vertical="center"/>
    </xf>
    <xf numFmtId="0" fontId="41" fillId="2" borderId="13" xfId="0" applyFont="1" applyFill="1" applyBorder="1" applyAlignment="1">
      <alignment vertical="center"/>
    </xf>
    <xf numFmtId="0" fontId="19" fillId="2" borderId="3" xfId="0" applyFont="1" applyFill="1" applyBorder="1" applyAlignment="1">
      <alignment vertical="center" wrapText="1"/>
    </xf>
    <xf numFmtId="0" fontId="19" fillId="2" borderId="1" xfId="0" applyFont="1" applyFill="1" applyBorder="1" applyAlignment="1">
      <alignment vertical="center" wrapText="1"/>
    </xf>
    <xf numFmtId="0" fontId="19" fillId="2" borderId="2" xfId="3" applyFont="1" applyFill="1" applyBorder="1" applyAlignment="1">
      <alignment vertical="center" wrapText="1"/>
    </xf>
    <xf numFmtId="0" fontId="19" fillId="2" borderId="2" xfId="3" applyFont="1" applyFill="1" applyBorder="1" applyAlignment="1">
      <alignment horizontal="right" vertical="center" wrapText="1"/>
    </xf>
    <xf numFmtId="0" fontId="0" fillId="12" borderId="2" xfId="0" applyFont="1" applyFill="1" applyBorder="1" applyAlignment="1">
      <alignment vertical="center"/>
    </xf>
    <xf numFmtId="0" fontId="0" fillId="12" borderId="3" xfId="0" applyFont="1" applyFill="1" applyBorder="1" applyAlignment="1">
      <alignment vertical="center"/>
    </xf>
    <xf numFmtId="0" fontId="0" fillId="12" borderId="1" xfId="0" applyFont="1" applyFill="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1" xfId="0" applyFont="1" applyBorder="1" applyAlignment="1">
      <alignment vertical="center"/>
    </xf>
    <xf numFmtId="4" fontId="1" fillId="0" borderId="13" xfId="0" applyNumberFormat="1" applyFont="1" applyBorder="1" applyAlignment="1">
      <alignment vertical="center" wrapText="1"/>
    </xf>
    <xf numFmtId="4" fontId="0" fillId="6" borderId="13" xfId="0" applyNumberFormat="1" applyFont="1" applyFill="1" applyBorder="1"/>
    <xf numFmtId="3" fontId="0" fillId="10" borderId="13" xfId="0" applyNumberFormat="1" applyFont="1" applyFill="1" applyBorder="1" applyAlignment="1">
      <alignment vertical="center" wrapText="1"/>
    </xf>
    <xf numFmtId="0" fontId="35" fillId="2" borderId="13" xfId="0" applyFont="1" applyFill="1" applyBorder="1" applyAlignment="1">
      <alignment horizontal="center" vertical="center" wrapText="1"/>
    </xf>
    <xf numFmtId="0" fontId="2" fillId="2" borderId="13" xfId="0" applyFont="1" applyFill="1" applyBorder="1" applyAlignment="1">
      <alignment horizontal="left" vertical="center" wrapText="1" indent="1"/>
    </xf>
    <xf numFmtId="0" fontId="19" fillId="2" borderId="7" xfId="0" applyFont="1" applyFill="1" applyBorder="1" applyAlignment="1">
      <alignment vertical="center"/>
    </xf>
    <xf numFmtId="3" fontId="19" fillId="2" borderId="3" xfId="0" applyNumberFormat="1" applyFont="1" applyFill="1" applyBorder="1" applyAlignment="1">
      <alignment horizontal="right" vertical="center"/>
    </xf>
    <xf numFmtId="3" fontId="19" fillId="2" borderId="1" xfId="0" applyNumberFormat="1" applyFont="1" applyFill="1" applyBorder="1" applyAlignment="1">
      <alignment horizontal="right" vertical="center"/>
    </xf>
    <xf numFmtId="3" fontId="0" fillId="0" borderId="13" xfId="0" applyNumberFormat="1" applyFont="1" applyBorder="1" applyAlignment="1">
      <alignment horizontal="right" vertical="center" wrapText="1"/>
    </xf>
    <xf numFmtId="10" fontId="2" fillId="2" borderId="13" xfId="1" applyNumberFormat="1" applyFont="1" applyFill="1" applyBorder="1" applyAlignment="1">
      <alignment horizontal="right" vertical="center" wrapText="1"/>
    </xf>
    <xf numFmtId="0" fontId="2" fillId="0" borderId="13" xfId="0" applyFont="1" applyBorder="1" applyAlignment="1">
      <alignment horizontal="left" vertical="center" wrapText="1" indent="1"/>
    </xf>
    <xf numFmtId="0" fontId="19" fillId="0" borderId="13" xfId="0" applyFont="1" applyBorder="1" applyAlignment="1">
      <alignment horizontal="left" vertical="center" wrapText="1" indent="1"/>
    </xf>
    <xf numFmtId="0" fontId="19" fillId="2" borderId="13" xfId="0" applyFont="1" applyFill="1" applyBorder="1" applyAlignment="1">
      <alignment horizontal="left" vertical="center" indent="1"/>
    </xf>
    <xf numFmtId="0" fontId="7" fillId="2" borderId="13" xfId="0" applyFont="1" applyFill="1" applyBorder="1" applyAlignment="1">
      <alignment horizontal="left" indent="1"/>
    </xf>
    <xf numFmtId="0" fontId="41" fillId="2" borderId="13" xfId="0" applyFont="1" applyFill="1" applyBorder="1" applyAlignment="1">
      <alignment horizontal="left" vertical="center" indent="1"/>
    </xf>
    <xf numFmtId="3" fontId="2" fillId="0" borderId="13" xfId="0" applyNumberFormat="1" applyFont="1" applyBorder="1" applyAlignment="1">
      <alignment horizontal="right" vertical="center"/>
    </xf>
    <xf numFmtId="10" fontId="2" fillId="0" borderId="13" xfId="1" applyNumberFormat="1" applyFont="1" applyBorder="1" applyAlignment="1">
      <alignment horizontal="right" vertical="center"/>
    </xf>
    <xf numFmtId="10" fontId="2" fillId="3" borderId="13" xfId="1" applyNumberFormat="1" applyFont="1" applyFill="1" applyBorder="1" applyAlignment="1" applyProtection="1">
      <alignment horizontal="right" vertical="center" wrapText="1"/>
      <protection locked="0"/>
    </xf>
    <xf numFmtId="3" fontId="2" fillId="0" borderId="13" xfId="6" applyFont="1" applyFill="1" applyAlignment="1">
      <alignment horizontal="left" vertical="center" shrinkToFit="1"/>
      <protection locked="0"/>
    </xf>
    <xf numFmtId="0" fontId="18" fillId="0" borderId="0" xfId="0" applyFont="1" applyAlignment="1">
      <alignment wrapText="1"/>
    </xf>
    <xf numFmtId="10" fontId="2" fillId="0" borderId="13" xfId="1" applyNumberFormat="1" applyFont="1" applyFill="1" applyBorder="1" applyAlignment="1" applyProtection="1">
      <alignment horizontal="right" vertical="center" wrapText="1"/>
      <protection locked="0"/>
    </xf>
    <xf numFmtId="3" fontId="2" fillId="0" borderId="13" xfId="0" quotePrefix="1" applyNumberFormat="1" applyFont="1" applyBorder="1" applyAlignment="1">
      <alignment horizontal="right" vertical="center"/>
    </xf>
    <xf numFmtId="3" fontId="2" fillId="0" borderId="13" xfId="0" quotePrefix="1" applyNumberFormat="1" applyFont="1" applyBorder="1" applyAlignment="1">
      <alignment horizontal="right" vertical="center" wrapText="1"/>
    </xf>
    <xf numFmtId="10" fontId="2" fillId="0" borderId="13" xfId="1" quotePrefix="1" applyNumberFormat="1" applyFont="1" applyBorder="1" applyAlignment="1">
      <alignment horizontal="right" vertical="center"/>
    </xf>
    <xf numFmtId="3" fontId="2" fillId="0" borderId="13" xfId="0" quotePrefix="1" applyNumberFormat="1" applyFont="1" applyFill="1" applyBorder="1" applyAlignment="1">
      <alignment horizontal="right" vertical="center"/>
    </xf>
    <xf numFmtId="10" fontId="2" fillId="0" borderId="13" xfId="1" quotePrefix="1" applyNumberFormat="1" applyFont="1" applyFill="1" applyBorder="1" applyAlignment="1">
      <alignment horizontal="right" vertical="center" wrapText="1"/>
    </xf>
    <xf numFmtId="10" fontId="2" fillId="0" borderId="13" xfId="1" quotePrefix="1" applyNumberFormat="1" applyFont="1" applyBorder="1" applyAlignment="1">
      <alignment horizontal="right" vertical="center" wrapText="1"/>
    </xf>
    <xf numFmtId="10" fontId="0" fillId="10" borderId="13" xfId="1" applyNumberFormat="1" applyFont="1" applyFill="1" applyBorder="1" applyAlignment="1">
      <alignment vertical="center" wrapText="1"/>
    </xf>
    <xf numFmtId="3" fontId="0" fillId="11" borderId="13" xfId="0" applyNumberFormat="1" applyFont="1" applyFill="1" applyBorder="1" applyAlignment="1">
      <alignment horizontal="right" vertical="center" wrapText="1"/>
    </xf>
    <xf numFmtId="10" fontId="0" fillId="0" borderId="13" xfId="1" applyNumberFormat="1" applyFont="1" applyBorder="1" applyAlignment="1">
      <alignment horizontal="right" vertical="center"/>
    </xf>
    <xf numFmtId="3" fontId="0" fillId="0" borderId="13" xfId="0" applyNumberFormat="1" applyFont="1" applyBorder="1" applyAlignment="1">
      <alignment horizontal="righ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0" fillId="0" borderId="13" xfId="0" applyFont="1" applyBorder="1" applyAlignment="1">
      <alignment vertical="center" shrinkToFit="1"/>
    </xf>
    <xf numFmtId="164" fontId="8" fillId="4" borderId="13" xfId="0" applyNumberFormat="1" applyFont="1" applyFill="1" applyBorder="1" applyAlignment="1">
      <alignment horizontal="center" vertical="center" wrapText="1"/>
    </xf>
    <xf numFmtId="0" fontId="65" fillId="0" borderId="0" xfId="0" applyFont="1"/>
    <xf numFmtId="0" fontId="60" fillId="4" borderId="13" xfId="0" applyFont="1" applyFill="1" applyBorder="1" applyAlignment="1">
      <alignment horizontal="center" vertical="center"/>
    </xf>
    <xf numFmtId="4" fontId="34" fillId="0" borderId="3" xfId="0" applyNumberFormat="1" applyFont="1" applyBorder="1" applyAlignment="1">
      <alignment vertical="center" wrapText="1"/>
    </xf>
    <xf numFmtId="4" fontId="33" fillId="0" borderId="3" xfId="0" applyNumberFormat="1" applyFont="1" applyBorder="1" applyAlignment="1">
      <alignment vertical="center" wrapText="1"/>
    </xf>
    <xf numFmtId="4" fontId="33" fillId="0" borderId="11" xfId="0" applyNumberFormat="1" applyFont="1" applyBorder="1" applyAlignment="1">
      <alignment vertical="center" wrapText="1"/>
    </xf>
    <xf numFmtId="4" fontId="34" fillId="0" borderId="11" xfId="0" applyNumberFormat="1" applyFont="1" applyBorder="1" applyAlignment="1">
      <alignment vertical="center" wrapText="1"/>
    </xf>
    <xf numFmtId="4" fontId="34" fillId="0" borderId="8" xfId="0" applyNumberFormat="1" applyFont="1" applyBorder="1" applyAlignment="1">
      <alignment vertical="center" wrapText="1"/>
    </xf>
    <xf numFmtId="4" fontId="33" fillId="0" borderId="8" xfId="0" applyNumberFormat="1" applyFont="1" applyBorder="1" applyAlignment="1">
      <alignment vertical="center" wrapText="1"/>
    </xf>
    <xf numFmtId="4" fontId="10" fillId="3" borderId="13" xfId="0" applyNumberFormat="1" applyFont="1" applyFill="1" applyBorder="1" applyAlignment="1">
      <alignment vertical="center" wrapText="1"/>
    </xf>
    <xf numFmtId="0" fontId="10" fillId="3" borderId="13" xfId="0" applyFont="1" applyFill="1" applyBorder="1" applyAlignment="1">
      <alignment horizontal="center" vertical="center" wrapText="1"/>
    </xf>
    <xf numFmtId="4" fontId="0" fillId="0" borderId="0" xfId="0" applyNumberFormat="1" applyFont="1"/>
    <xf numFmtId="43" fontId="0" fillId="0" borderId="0" xfId="12" applyFont="1"/>
    <xf numFmtId="43" fontId="0" fillId="0" borderId="0" xfId="0" applyNumberFormat="1" applyFont="1"/>
    <xf numFmtId="166" fontId="0" fillId="0" borderId="13" xfId="0" applyNumberFormat="1" applyFont="1" applyBorder="1" applyAlignment="1">
      <alignment horizontal="right" vertical="center"/>
    </xf>
    <xf numFmtId="167" fontId="0" fillId="0" borderId="0" xfId="12" applyNumberFormat="1" applyFont="1"/>
    <xf numFmtId="3" fontId="1" fillId="0" borderId="13" xfId="0" applyNumberFormat="1" applyFont="1" applyFill="1" applyBorder="1" applyAlignment="1">
      <alignment vertical="center" wrapText="1"/>
    </xf>
    <xf numFmtId="3" fontId="1" fillId="0" borderId="13" xfId="0" applyNumberFormat="1" applyFont="1" applyBorder="1" applyAlignment="1">
      <alignment vertical="center" wrapText="1"/>
    </xf>
    <xf numFmtId="3" fontId="10" fillId="0" borderId="13" xfId="0" applyNumberFormat="1" applyFont="1" applyFill="1" applyBorder="1" applyAlignment="1">
      <alignment vertical="center" wrapText="1"/>
    </xf>
    <xf numFmtId="3" fontId="10" fillId="0" borderId="13" xfId="0" applyNumberFormat="1" applyFont="1" applyBorder="1" applyAlignment="1">
      <alignment vertical="center" wrapText="1"/>
    </xf>
    <xf numFmtId="10" fontId="0" fillId="0" borderId="0" xfId="1" applyNumberFormat="1" applyFont="1"/>
    <xf numFmtId="3" fontId="0" fillId="0" borderId="13" xfId="0" applyNumberFormat="1" applyFont="1" applyFill="1" applyBorder="1" applyAlignment="1">
      <alignment horizontal="right" vertical="center"/>
    </xf>
    <xf numFmtId="3" fontId="0" fillId="0" borderId="13" xfId="0" applyNumberFormat="1" applyFont="1" applyFill="1" applyBorder="1" applyAlignment="1">
      <alignment horizontal="right" vertical="center" wrapText="1"/>
    </xf>
    <xf numFmtId="10" fontId="0" fillId="0" borderId="13" xfId="1" applyNumberFormat="1" applyFont="1" applyFill="1" applyBorder="1" applyAlignment="1">
      <alignment horizontal="right" vertical="center"/>
    </xf>
    <xf numFmtId="10" fontId="2" fillId="13" borderId="13" xfId="1" applyNumberFormat="1" applyFont="1" applyFill="1" applyBorder="1" applyAlignment="1">
      <alignment horizontal="right" vertical="center" wrapText="1"/>
    </xf>
    <xf numFmtId="3" fontId="0" fillId="0" borderId="0" xfId="0" applyNumberFormat="1" applyFont="1"/>
    <xf numFmtId="10" fontId="0" fillId="11" borderId="13" xfId="1" applyNumberFormat="1" applyFont="1" applyFill="1" applyBorder="1" applyAlignment="1">
      <alignment vertical="center"/>
    </xf>
    <xf numFmtId="3" fontId="0" fillId="7" borderId="13" xfId="0" applyNumberFormat="1" applyFont="1" applyFill="1" applyBorder="1" applyAlignment="1">
      <alignment horizontal="right" vertical="center" wrapText="1"/>
    </xf>
    <xf numFmtId="0" fontId="20" fillId="4" borderId="13" xfId="0" applyFont="1" applyFill="1" applyBorder="1" applyAlignment="1">
      <alignment horizontal="center" vertical="center"/>
    </xf>
    <xf numFmtId="0" fontId="2" fillId="2" borderId="13" xfId="0" applyFont="1" applyFill="1" applyBorder="1" applyAlignment="1">
      <alignment horizontal="center"/>
    </xf>
    <xf numFmtId="0" fontId="2" fillId="2" borderId="15" xfId="0" applyFont="1" applyFill="1" applyBorder="1" applyAlignment="1">
      <alignment horizontal="center"/>
    </xf>
    <xf numFmtId="0" fontId="19" fillId="0" borderId="13" xfId="0" applyFont="1" applyBorder="1" applyAlignment="1">
      <alignment horizontal="center"/>
    </xf>
    <xf numFmtId="0" fontId="19" fillId="0" borderId="13" xfId="0" applyFont="1" applyBorder="1" applyAlignment="1">
      <alignment horizontal="center" vertical="center"/>
    </xf>
    <xf numFmtId="40" fontId="0" fillId="0" borderId="0" xfId="0" applyNumberFormat="1" applyFont="1"/>
    <xf numFmtId="3" fontId="2" fillId="0" borderId="13" xfId="0" applyNumberFormat="1" applyFont="1" applyFill="1" applyBorder="1" applyAlignment="1">
      <alignment horizontal="right" vertical="center" wrapText="1"/>
    </xf>
    <xf numFmtId="10" fontId="2" fillId="0" borderId="13" xfId="1" applyNumberFormat="1" applyFont="1" applyFill="1" applyBorder="1" applyAlignment="1">
      <alignment horizontal="right" vertical="center" wrapText="1"/>
    </xf>
    <xf numFmtId="165" fontId="2" fillId="0" borderId="13" xfId="1" applyNumberFormat="1" applyFont="1" applyFill="1" applyBorder="1" applyAlignment="1">
      <alignment horizontal="right" vertical="center" wrapText="1"/>
    </xf>
    <xf numFmtId="3" fontId="19" fillId="0" borderId="3" xfId="0" applyNumberFormat="1" applyFont="1" applyFill="1" applyBorder="1" applyAlignment="1">
      <alignment horizontal="right" vertical="center"/>
    </xf>
    <xf numFmtId="3" fontId="2" fillId="0" borderId="13" xfId="6" applyNumberFormat="1" applyFont="1" applyFill="1" applyAlignment="1">
      <alignment horizontal="right" vertical="center"/>
      <protection locked="0"/>
    </xf>
    <xf numFmtId="165" fontId="2" fillId="0" borderId="13" xfId="1" applyNumberFormat="1" applyFont="1" applyFill="1" applyBorder="1" applyAlignment="1" applyProtection="1">
      <alignment horizontal="right" vertical="center" wrapText="1"/>
      <protection locked="0"/>
    </xf>
    <xf numFmtId="3" fontId="7" fillId="0" borderId="13" xfId="0" quotePrefix="1" applyNumberFormat="1" applyFont="1" applyFill="1" applyBorder="1" applyAlignment="1">
      <alignment horizontal="right" vertical="center" wrapText="1"/>
    </xf>
    <xf numFmtId="3" fontId="0" fillId="0" borderId="13" xfId="0" quotePrefix="1" applyNumberFormat="1" applyFont="1" applyFill="1" applyBorder="1" applyAlignment="1">
      <alignment horizontal="right" vertical="center"/>
    </xf>
    <xf numFmtId="3" fontId="0" fillId="0" borderId="13" xfId="0" quotePrefix="1" applyNumberFormat="1" applyFont="1" applyFill="1" applyBorder="1" applyAlignment="1">
      <alignment horizontal="right" vertical="center" wrapText="1"/>
    </xf>
    <xf numFmtId="0" fontId="0" fillId="0" borderId="13" xfId="0" applyFont="1" applyFill="1" applyBorder="1"/>
    <xf numFmtId="0" fontId="2" fillId="0" borderId="13" xfId="0" applyFont="1" applyFill="1" applyBorder="1" applyAlignment="1">
      <alignment horizontal="center" vertical="center" wrapText="1"/>
    </xf>
    <xf numFmtId="3" fontId="0" fillId="0" borderId="13" xfId="0" applyNumberFormat="1" applyBorder="1" applyAlignment="1">
      <alignment horizontal="right" vertical="center"/>
    </xf>
    <xf numFmtId="9" fontId="0" fillId="0" borderId="0" xfId="0" applyNumberFormat="1" applyFont="1"/>
    <xf numFmtId="3" fontId="2" fillId="0" borderId="13" xfId="0" applyNumberFormat="1" applyFont="1" applyFill="1" applyBorder="1" applyAlignment="1">
      <alignment horizontal="right" vertical="center"/>
    </xf>
    <xf numFmtId="165" fontId="2" fillId="0" borderId="13" xfId="1" applyNumberFormat="1" applyFont="1" applyFill="1" applyBorder="1" applyAlignment="1">
      <alignment horizontal="right" vertical="center"/>
    </xf>
    <xf numFmtId="3" fontId="2" fillId="3" borderId="13" xfId="6" applyFont="1" applyFill="1" applyAlignment="1">
      <alignment horizontal="right" vertical="center" wrapText="1"/>
      <protection locked="0"/>
    </xf>
    <xf numFmtId="0" fontId="0" fillId="6" borderId="13" xfId="0" applyFill="1" applyBorder="1"/>
    <xf numFmtId="3" fontId="2" fillId="0" borderId="13" xfId="6" applyFont="1" applyFill="1" applyAlignment="1">
      <alignment horizontal="right" vertical="center" wrapText="1"/>
      <protection locked="0"/>
    </xf>
    <xf numFmtId="3" fontId="2" fillId="0" borderId="13" xfId="6" quotePrefix="1" applyFont="1" applyFill="1" applyAlignment="1">
      <alignment horizontal="right" vertical="center" wrapText="1"/>
      <protection locked="0"/>
    </xf>
    <xf numFmtId="3" fontId="2" fillId="0" borderId="13" xfId="0" quotePrefix="1" applyNumberFormat="1" applyFont="1" applyFill="1" applyBorder="1" applyAlignment="1">
      <alignment horizontal="right" vertical="center" wrapText="1"/>
    </xf>
    <xf numFmtId="43" fontId="2" fillId="0" borderId="13" xfId="12" quotePrefix="1" applyFont="1" applyFill="1" applyBorder="1" applyAlignment="1">
      <alignment horizontal="right" vertical="center"/>
    </xf>
    <xf numFmtId="3" fontId="0" fillId="0" borderId="13" xfId="0" applyNumberFormat="1" applyFont="1" applyFill="1" applyBorder="1" applyAlignment="1">
      <alignment vertical="center" wrapText="1"/>
    </xf>
    <xf numFmtId="10" fontId="2" fillId="0" borderId="13" xfId="1" quotePrefix="1" applyNumberFormat="1" applyFont="1" applyFill="1" applyBorder="1" applyAlignment="1">
      <alignment horizontal="right" vertical="center"/>
    </xf>
    <xf numFmtId="3" fontId="0" fillId="0" borderId="13" xfId="0" applyNumberFormat="1" applyFill="1" applyBorder="1" applyAlignment="1">
      <alignment horizontal="right" vertical="center"/>
    </xf>
    <xf numFmtId="0" fontId="0" fillId="0" borderId="13" xfId="0" applyFill="1" applyBorder="1"/>
    <xf numFmtId="0" fontId="25" fillId="0" borderId="0" xfId="0" applyFont="1"/>
    <xf numFmtId="0" fontId="42" fillId="0" borderId="0" xfId="0" applyFont="1" applyAlignment="1">
      <alignment vertical="center" wrapText="1"/>
    </xf>
    <xf numFmtId="0" fontId="42" fillId="0" borderId="0" xfId="0" applyFont="1"/>
    <xf numFmtId="0" fontId="25" fillId="0" borderId="0" xfId="0" applyFont="1" applyAlignment="1">
      <alignment vertical="center" wrapText="1"/>
    </xf>
    <xf numFmtId="10" fontId="25" fillId="0" borderId="0" xfId="1" applyNumberFormat="1" applyFont="1" applyAlignment="1">
      <alignment vertical="center" wrapText="1"/>
    </xf>
    <xf numFmtId="0" fontId="44" fillId="0" borderId="0" xfId="0" applyFont="1" applyAlignment="1">
      <alignment vertical="center" wrapText="1"/>
    </xf>
    <xf numFmtId="0" fontId="72" fillId="0" borderId="0" xfId="0" applyFont="1" applyAlignment="1">
      <alignment horizontal="left" vertical="center" wrapText="1"/>
    </xf>
    <xf numFmtId="0" fontId="73" fillId="0" borderId="0" xfId="0" applyFont="1" applyAlignment="1">
      <alignment horizontal="left" vertical="center" wrapText="1"/>
    </xf>
    <xf numFmtId="0" fontId="74" fillId="0" borderId="0" xfId="0" applyFont="1" applyAlignment="1">
      <alignment horizontal="left" vertical="center" wrapText="1"/>
    </xf>
    <xf numFmtId="0" fontId="75" fillId="0" borderId="0" xfId="0" applyFont="1" applyAlignment="1">
      <alignment horizontal="left" vertical="center" wrapText="1"/>
    </xf>
    <xf numFmtId="0" fontId="71" fillId="0" borderId="0" xfId="14" applyFont="1" applyAlignment="1">
      <alignment horizontal="left" vertical="center" wrapText="1"/>
    </xf>
    <xf numFmtId="0" fontId="77" fillId="0" borderId="0" xfId="0" applyFont="1" applyAlignment="1">
      <alignment vertical="center" wrapText="1"/>
    </xf>
    <xf numFmtId="0" fontId="68" fillId="0" borderId="0" xfId="14" applyFont="1" applyAlignment="1">
      <alignment horizontal="left" vertical="center" wrapText="1"/>
    </xf>
    <xf numFmtId="0" fontId="78" fillId="0" borderId="0" xfId="0" applyFont="1" applyAlignment="1">
      <alignment horizontal="justify" vertical="center" wrapText="1"/>
    </xf>
    <xf numFmtId="0" fontId="50" fillId="0" borderId="0" xfId="14" applyFont="1"/>
    <xf numFmtId="0" fontId="68" fillId="0" borderId="0" xfId="14" applyFont="1"/>
    <xf numFmtId="0" fontId="79" fillId="0" borderId="0" xfId="16" applyFont="1" applyAlignment="1">
      <alignment horizontal="left" vertical="top" wrapText="1"/>
    </xf>
    <xf numFmtId="0" fontId="68" fillId="0" borderId="0" xfId="18" applyFont="1"/>
    <xf numFmtId="0" fontId="68" fillId="0" borderId="0" xfId="14" applyFont="1" applyAlignment="1">
      <alignment horizontal="center" vertical="center" wrapText="1"/>
    </xf>
    <xf numFmtId="10" fontId="50" fillId="0" borderId="0" xfId="1" applyNumberFormat="1" applyFont="1"/>
    <xf numFmtId="0" fontId="80" fillId="0" borderId="0" xfId="14" applyFont="1" applyAlignment="1">
      <alignment horizontal="justify"/>
    </xf>
    <xf numFmtId="0" fontId="5" fillId="0" borderId="0" xfId="0" applyFont="1"/>
    <xf numFmtId="166" fontId="0" fillId="0" borderId="13" xfId="0" applyNumberFormat="1" applyFont="1" applyFill="1" applyBorder="1" applyAlignment="1">
      <alignment horizontal="right" vertical="center"/>
    </xf>
    <xf numFmtId="49" fontId="66" fillId="15" borderId="13" xfId="16" applyNumberFormat="1" applyFont="1" applyFill="1" applyBorder="1" applyAlignment="1">
      <alignment horizontal="center" vertical="center" wrapText="1"/>
    </xf>
    <xf numFmtId="4" fontId="2" fillId="0" borderId="13" xfId="17" applyNumberFormat="1" applyFont="1" applyBorder="1" applyAlignment="1">
      <alignment horizontal="right" vertical="center" wrapText="1"/>
    </xf>
    <xf numFmtId="4" fontId="68" fillId="0" borderId="13" xfId="17" applyNumberFormat="1" applyFont="1" applyBorder="1" applyAlignment="1">
      <alignment horizontal="right" vertical="center" wrapText="1"/>
    </xf>
    <xf numFmtId="43" fontId="2" fillId="0" borderId="13" xfId="12" applyFont="1" applyFill="1" applyBorder="1" applyAlignment="1">
      <alignment horizontal="center" vertical="center"/>
    </xf>
    <xf numFmtId="43" fontId="2" fillId="0" borderId="13" xfId="12" applyFont="1" applyFill="1" applyBorder="1" applyAlignment="1">
      <alignment horizontal="left" vertical="center" wrapText="1"/>
    </xf>
    <xf numFmtId="2" fontId="2" fillId="0" borderId="13" xfId="12" applyNumberFormat="1" applyFont="1" applyFill="1" applyBorder="1" applyAlignment="1">
      <alignment horizontal="right" vertical="center" wrapText="1"/>
    </xf>
    <xf numFmtId="0" fontId="50" fillId="15" borderId="13" xfId="14" applyFont="1" applyFill="1" applyBorder="1" applyAlignment="1">
      <alignment horizontal="left" vertical="center" wrapText="1"/>
    </xf>
    <xf numFmtId="0" fontId="71" fillId="15" borderId="13" xfId="14" applyFont="1" applyFill="1" applyBorder="1" applyAlignment="1">
      <alignment horizontal="left" vertical="center" wrapText="1"/>
    </xf>
    <xf numFmtId="0" fontId="50" fillId="15" borderId="13" xfId="14" applyFont="1" applyFill="1" applyBorder="1" applyAlignment="1">
      <alignment horizontal="center" vertical="center" wrapText="1"/>
    </xf>
    <xf numFmtId="0" fontId="68" fillId="15" borderId="13" xfId="14" applyFont="1" applyFill="1" applyBorder="1" applyAlignment="1">
      <alignment horizontal="center" vertical="center" wrapText="1"/>
    </xf>
    <xf numFmtId="0" fontId="50" fillId="15" borderId="13" xfId="18" quotePrefix="1" applyFont="1" applyFill="1" applyBorder="1" applyAlignment="1">
      <alignment horizontal="center" vertical="center" wrapText="1"/>
    </xf>
    <xf numFmtId="43" fontId="2" fillId="0" borderId="13" xfId="12" applyFont="1" applyFill="1" applyBorder="1" applyAlignment="1">
      <alignment vertical="center" wrapText="1"/>
    </xf>
    <xf numFmtId="2" fontId="2" fillId="0" borderId="13" xfId="12" applyNumberFormat="1" applyFont="1" applyFill="1" applyBorder="1" applyAlignment="1">
      <alignment vertical="center" wrapText="1"/>
    </xf>
    <xf numFmtId="0" fontId="68" fillId="15" borderId="13" xfId="14" applyFont="1" applyFill="1" applyBorder="1" applyAlignment="1">
      <alignment horizontal="left" vertical="center" wrapText="1"/>
    </xf>
    <xf numFmtId="0" fontId="50" fillId="15" borderId="13" xfId="14" applyFont="1" applyFill="1" applyBorder="1" applyAlignment="1">
      <alignment horizontal="left" vertical="center" wrapText="1" indent="1"/>
    </xf>
    <xf numFmtId="168" fontId="0" fillId="0" borderId="0" xfId="12" applyNumberFormat="1" applyFont="1"/>
    <xf numFmtId="0" fontId="0" fillId="2" borderId="13" xfId="0" applyFont="1" applyFill="1" applyBorder="1" applyAlignment="1">
      <alignment horizontal="center" vertical="center" wrapText="1"/>
    </xf>
    <xf numFmtId="0" fontId="20" fillId="4" borderId="13" xfId="0" applyFont="1" applyFill="1" applyBorder="1" applyAlignment="1">
      <alignment horizontal="center" vertical="center"/>
    </xf>
    <xf numFmtId="0" fontId="2" fillId="0" borderId="13" xfId="0" applyFont="1" applyBorder="1" applyAlignment="1">
      <alignment horizontal="left" vertical="center" wrapText="1" indent="1"/>
    </xf>
    <xf numFmtId="0" fontId="6" fillId="0" borderId="0" xfId="0" applyFont="1" applyFill="1"/>
    <xf numFmtId="3" fontId="0" fillId="0" borderId="13" xfId="0" applyNumberFormat="1" applyFont="1" applyBorder="1" applyAlignment="1">
      <alignment vertical="center" wrapText="1"/>
    </xf>
    <xf numFmtId="0" fontId="1" fillId="2" borderId="13"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3" xfId="0" applyFont="1" applyFill="1" applyBorder="1" applyAlignment="1">
      <alignment horizontal="center" vertical="center"/>
    </xf>
    <xf numFmtId="0" fontId="57" fillId="5" borderId="13" xfId="11">
      <alignment horizontal="center" vertical="center"/>
    </xf>
    <xf numFmtId="0" fontId="0" fillId="2" borderId="14" xfId="0" applyFont="1" applyFill="1" applyBorder="1" applyAlignment="1">
      <alignment horizontal="center"/>
    </xf>
    <xf numFmtId="0" fontId="0" fillId="2" borderId="13" xfId="0" applyFont="1" applyFill="1" applyBorder="1" applyAlignment="1">
      <alignment horizontal="center"/>
    </xf>
    <xf numFmtId="0" fontId="0" fillId="2" borderId="15" xfId="0" applyFont="1" applyFill="1" applyBorder="1" applyAlignment="1">
      <alignment horizontal="center"/>
    </xf>
    <xf numFmtId="0" fontId="20" fillId="4" borderId="13" xfId="0" applyFont="1" applyFill="1" applyBorder="1" applyAlignment="1">
      <alignment horizontal="center" vertical="center"/>
    </xf>
    <xf numFmtId="0" fontId="2" fillId="2" borderId="13" xfId="0" applyFont="1" applyFill="1" applyBorder="1" applyAlignment="1">
      <alignment horizontal="left" vertical="center" wrapText="1"/>
    </xf>
    <xf numFmtId="3" fontId="2" fillId="0" borderId="15" xfId="0" applyNumberFormat="1" applyFont="1" applyBorder="1" applyAlignment="1">
      <alignment horizontal="right" vertical="center"/>
    </xf>
    <xf numFmtId="3" fontId="2" fillId="0" borderId="6" xfId="0" applyNumberFormat="1" applyFont="1" applyBorder="1" applyAlignment="1">
      <alignment horizontal="right" vertical="center"/>
    </xf>
    <xf numFmtId="3" fontId="2" fillId="0" borderId="14" xfId="0" applyNumberFormat="1" applyFont="1" applyBorder="1" applyAlignment="1">
      <alignment horizontal="right" vertical="center"/>
    </xf>
    <xf numFmtId="0" fontId="2" fillId="0" borderId="13" xfId="0" applyFont="1" applyBorder="1" applyAlignment="1">
      <alignment horizontal="left" vertical="center" wrapText="1" indent="1"/>
    </xf>
    <xf numFmtId="0" fontId="56" fillId="5" borderId="13" xfId="11" applyFont="1" applyBorder="1" applyAlignment="1">
      <alignment horizontal="center" vertical="center"/>
    </xf>
    <xf numFmtId="0" fontId="57" fillId="5" borderId="2" xfId="11" applyBorder="1" applyAlignment="1">
      <alignment horizontal="center" vertical="center"/>
    </xf>
    <xf numFmtId="0" fontId="57" fillId="5" borderId="3" xfId="11" applyBorder="1" applyAlignment="1">
      <alignment horizontal="center" vertical="center"/>
    </xf>
    <xf numFmtId="0" fontId="57" fillId="5" borderId="1" xfId="11" applyBorder="1" applyAlignment="1">
      <alignment horizontal="center" vertical="center"/>
    </xf>
    <xf numFmtId="0" fontId="0" fillId="2" borderId="1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61" fillId="5" borderId="13" xfId="11" applyFont="1" applyAlignment="1">
      <alignment horizontal="center" vertical="center" wrapText="1"/>
    </xf>
    <xf numFmtId="0" fontId="61" fillId="5" borderId="13" xfId="11" applyFont="1">
      <alignment horizontal="center" vertical="center"/>
    </xf>
    <xf numFmtId="0" fontId="7" fillId="2" borderId="13" xfId="0" applyFont="1" applyFill="1" applyBorder="1" applyAlignment="1">
      <alignment horizont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1" xfId="0" applyFont="1" applyBorder="1" applyAlignment="1">
      <alignment horizontal="left" vertical="center" wrapText="1"/>
    </xf>
    <xf numFmtId="0" fontId="67" fillId="5" borderId="13" xfId="11" applyFont="1" applyAlignment="1">
      <alignment horizontal="left" vertical="center" indent="8"/>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6" fillId="5" borderId="13" xfId="11" applyFont="1">
      <alignment horizontal="center" vertical="center"/>
    </xf>
    <xf numFmtId="0" fontId="0" fillId="2" borderId="13"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56" fillId="5" borderId="13" xfId="11" applyFont="1" applyAlignment="1">
      <alignment horizontal="left" vertical="center" indent="9"/>
    </xf>
    <xf numFmtId="0" fontId="16" fillId="5" borderId="13" xfId="11" applyFont="1" applyAlignment="1">
      <alignment horizontal="left" vertical="center" indent="8"/>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1" xfId="0" applyFont="1" applyBorder="1" applyAlignment="1">
      <alignment horizontal="left" vertical="center"/>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0" fillId="0" borderId="0" xfId="0" applyFont="1" applyAlignment="1">
      <alignment vertical="center" wrapText="1"/>
    </xf>
    <xf numFmtId="0" fontId="0" fillId="2" borderId="4" xfId="0" applyFont="1" applyFill="1" applyBorder="1" applyAlignment="1">
      <alignment horizontal="center" vertical="center" wrapText="1"/>
    </xf>
    <xf numFmtId="0" fontId="0" fillId="2" borderId="7" xfId="0" applyFont="1" applyFill="1" applyBorder="1" applyAlignment="1">
      <alignment horizontal="left" vertical="center" wrapText="1" indent="8"/>
    </xf>
    <xf numFmtId="0" fontId="0" fillId="2" borderId="8" xfId="0" applyFont="1" applyFill="1" applyBorder="1" applyAlignment="1">
      <alignment horizontal="left" vertical="center" wrapText="1" indent="8"/>
    </xf>
    <xf numFmtId="0" fontId="0" fillId="2" borderId="9" xfId="0" applyFont="1" applyFill="1" applyBorder="1" applyAlignment="1">
      <alignment horizontal="left" vertical="center" wrapText="1" indent="8"/>
    </xf>
    <xf numFmtId="0" fontId="0" fillId="2" borderId="7" xfId="0" applyFont="1" applyFill="1" applyBorder="1" applyAlignment="1">
      <alignment horizontal="left" vertical="center" wrapText="1" indent="10"/>
    </xf>
    <xf numFmtId="0" fontId="0" fillId="2" borderId="8" xfId="0" applyFont="1" applyFill="1" applyBorder="1" applyAlignment="1">
      <alignment horizontal="left" vertical="center" wrapText="1" indent="10"/>
    </xf>
    <xf numFmtId="0" fontId="0" fillId="2" borderId="9" xfId="0" applyFont="1" applyFill="1" applyBorder="1" applyAlignment="1">
      <alignment horizontal="left" vertical="center" wrapText="1" indent="10"/>
    </xf>
    <xf numFmtId="0" fontId="0" fillId="2" borderId="4" xfId="0" applyFont="1" applyFill="1" applyBorder="1" applyAlignment="1">
      <alignment vertical="center" wrapText="1"/>
    </xf>
    <xf numFmtId="0" fontId="0" fillId="2" borderId="10" xfId="0" applyFont="1" applyFill="1" applyBorder="1" applyAlignment="1">
      <alignment vertical="center" wrapText="1"/>
    </xf>
    <xf numFmtId="0" fontId="0" fillId="2" borderId="6" xfId="0" applyFont="1" applyFill="1" applyBorder="1" applyAlignment="1">
      <alignment vertical="center" wrapText="1"/>
    </xf>
    <xf numFmtId="0" fontId="0" fillId="2" borderId="14" xfId="0" applyFont="1" applyFill="1" applyBorder="1" applyAlignment="1">
      <alignment vertical="center" wrapText="1"/>
    </xf>
    <xf numFmtId="0" fontId="0" fillId="2" borderId="7" xfId="0" applyFont="1" applyFill="1" applyBorder="1" applyAlignment="1">
      <alignment vertical="top" wrapText="1"/>
    </xf>
    <xf numFmtId="0" fontId="0" fillId="2" borderId="8" xfId="0" applyFont="1" applyFill="1" applyBorder="1" applyAlignment="1">
      <alignment vertical="top" wrapText="1"/>
    </xf>
    <xf numFmtId="0" fontId="0" fillId="2" borderId="9" xfId="0" applyFont="1" applyFill="1" applyBorder="1" applyAlignment="1">
      <alignment vertical="top"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0" fillId="2" borderId="1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9" fontId="2" fillId="2" borderId="13" xfId="0" applyNumberFormat="1" applyFont="1" applyFill="1" applyBorder="1" applyAlignment="1">
      <alignment horizontal="center" vertical="center" wrapText="1"/>
    </xf>
    <xf numFmtId="0" fontId="19" fillId="0" borderId="0" xfId="0" applyFont="1" applyAlignment="1">
      <alignment horizontal="right" vertical="center"/>
    </xf>
    <xf numFmtId="0" fontId="19" fillId="0" borderId="5" xfId="0" applyFont="1" applyBorder="1" applyAlignment="1">
      <alignment horizontal="right" vertical="center"/>
    </xf>
    <xf numFmtId="0" fontId="0" fillId="2" borderId="15" xfId="0" applyFont="1" applyFill="1" applyBorder="1" applyAlignment="1">
      <alignment horizontal="center" vertical="center"/>
    </xf>
    <xf numFmtId="0" fontId="0" fillId="2" borderId="14"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61" fillId="5" borderId="13" xfId="11" applyFont="1" applyAlignment="1">
      <alignment horizontal="left" vertical="center" indent="9"/>
    </xf>
    <xf numFmtId="0" fontId="34" fillId="2" borderId="7"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2" fillId="2" borderId="15"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3"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xf>
    <xf numFmtId="0" fontId="2" fillId="2" borderId="15" xfId="0" applyFont="1" applyFill="1" applyBorder="1" applyAlignment="1">
      <alignment horizontal="left" indent="2"/>
    </xf>
    <xf numFmtId="0" fontId="2" fillId="2" borderId="13" xfId="0" applyFont="1" applyFill="1" applyBorder="1" applyAlignment="1">
      <alignment horizontal="left" indent="2"/>
    </xf>
    <xf numFmtId="0" fontId="2" fillId="2" borderId="7" xfId="0" applyFont="1" applyFill="1" applyBorder="1" applyAlignment="1">
      <alignment horizontal="left" indent="2"/>
    </xf>
    <xf numFmtId="0" fontId="2" fillId="2" borderId="1" xfId="0" applyFont="1" applyFill="1" applyBorder="1" applyAlignment="1">
      <alignment horizontal="left" indent="2"/>
    </xf>
    <xf numFmtId="0" fontId="2" fillId="2" borderId="13" xfId="0" applyFont="1" applyFill="1" applyBorder="1" applyAlignment="1">
      <alignment horizontal="center" wrapText="1"/>
    </xf>
    <xf numFmtId="0" fontId="2" fillId="2" borderId="15" xfId="0" applyFont="1" applyFill="1" applyBorder="1" applyAlignment="1">
      <alignment horizontal="center"/>
    </xf>
    <xf numFmtId="0" fontId="50" fillId="15" borderId="13" xfId="0" applyFont="1" applyFill="1" applyBorder="1" applyAlignment="1">
      <alignment horizontal="center" vertical="center" wrapText="1"/>
    </xf>
    <xf numFmtId="0" fontId="50" fillId="15" borderId="15" xfId="0" applyFont="1" applyFill="1" applyBorder="1" applyAlignment="1">
      <alignment horizontal="center" vertical="center" wrapText="1"/>
    </xf>
    <xf numFmtId="49" fontId="66" fillId="15" borderId="13" xfId="16" applyNumberFormat="1" applyFont="1" applyFill="1" applyBorder="1" applyAlignment="1">
      <alignment horizontal="center" vertical="center" wrapText="1"/>
    </xf>
    <xf numFmtId="49" fontId="66" fillId="15" borderId="15" xfId="16" applyNumberFormat="1" applyFont="1" applyFill="1" applyBorder="1" applyAlignment="1">
      <alignment horizontal="center" vertical="center" wrapText="1"/>
    </xf>
    <xf numFmtId="0" fontId="66" fillId="0" borderId="0" xfId="16" applyFont="1" applyFill="1" applyBorder="1" applyAlignment="1">
      <alignment horizontal="center" vertical="top" wrapText="1"/>
    </xf>
    <xf numFmtId="0" fontId="50" fillId="15" borderId="13" xfId="17" applyFont="1" applyFill="1" applyBorder="1" applyAlignment="1">
      <alignment horizontal="center" vertical="center" wrapText="1"/>
    </xf>
    <xf numFmtId="0" fontId="50" fillId="15" borderId="15" xfId="17" applyFont="1" applyFill="1" applyBorder="1" applyAlignment="1">
      <alignment horizontal="center" vertical="center" wrapText="1"/>
    </xf>
    <xf numFmtId="0" fontId="25" fillId="0" borderId="2" xfId="0" applyFont="1" applyBorder="1" applyAlignment="1">
      <alignment horizontal="left" wrapText="1"/>
    </xf>
    <xf numFmtId="0" fontId="25" fillId="0" borderId="3" xfId="0" applyFont="1" applyBorder="1" applyAlignment="1">
      <alignment horizontal="left"/>
    </xf>
    <xf numFmtId="0" fontId="25" fillId="0" borderId="1" xfId="0" applyFont="1" applyBorder="1" applyAlignment="1">
      <alignment horizontal="left"/>
    </xf>
    <xf numFmtId="0" fontId="72" fillId="0" borderId="0" xfId="0" applyFont="1" applyAlignment="1">
      <alignment horizontal="left" vertical="center" wrapText="1"/>
    </xf>
    <xf numFmtId="0" fontId="73" fillId="0" borderId="0" xfId="0" applyFont="1" applyAlignment="1">
      <alignment horizontal="left" vertical="center" wrapText="1"/>
    </xf>
    <xf numFmtId="0" fontId="50" fillId="15" borderId="13" xfId="17" applyFont="1" applyFill="1" applyBorder="1" applyAlignment="1">
      <alignment horizontal="left" vertical="center" wrapText="1"/>
    </xf>
    <xf numFmtId="0" fontId="71" fillId="15" borderId="13" xfId="17" applyFont="1" applyFill="1" applyBorder="1" applyAlignment="1">
      <alignment horizontal="left" vertical="center" wrapText="1" indent="1"/>
    </xf>
    <xf numFmtId="0" fontId="57" fillId="5" borderId="13" xfId="11" applyFont="1">
      <alignment horizontal="center" vertical="center"/>
    </xf>
    <xf numFmtId="0" fontId="74" fillId="0" borderId="0" xfId="0" applyFont="1" applyAlignment="1">
      <alignment horizontal="left" vertical="center" wrapText="1"/>
    </xf>
    <xf numFmtId="0" fontId="43" fillId="0" borderId="0" xfId="0" applyFont="1" applyAlignment="1">
      <alignment horizontal="justify" vertical="center" wrapText="1"/>
    </xf>
    <xf numFmtId="0" fontId="50" fillId="0" borderId="0" xfId="14" applyFont="1" applyAlignment="1">
      <alignment horizontal="center"/>
    </xf>
    <xf numFmtId="0" fontId="50" fillId="0" borderId="0" xfId="14" applyFont="1" applyBorder="1" applyAlignment="1">
      <alignment horizontal="center"/>
    </xf>
    <xf numFmtId="0" fontId="66" fillId="15" borderId="13" xfId="16" applyFont="1" applyFill="1" applyBorder="1" applyAlignment="1">
      <alignment horizontal="center" vertical="center" wrapText="1"/>
    </xf>
    <xf numFmtId="0" fontId="50" fillId="15" borderId="13" xfId="18" applyFont="1" applyFill="1" applyBorder="1" applyAlignment="1">
      <alignment horizontal="center" vertical="center"/>
    </xf>
    <xf numFmtId="0" fontId="50" fillId="15" borderId="13" xfId="18" applyFont="1" applyFill="1" applyBorder="1" applyAlignment="1">
      <alignment horizontal="center" vertical="center" wrapText="1"/>
    </xf>
    <xf numFmtId="0" fontId="76" fillId="15" borderId="13" xfId="18" applyFont="1" applyFill="1" applyBorder="1" applyAlignment="1">
      <alignment horizontal="center" vertical="center"/>
    </xf>
    <xf numFmtId="0" fontId="72" fillId="0" borderId="0" xfId="0" applyFont="1" applyAlignment="1">
      <alignment horizontal="justify" vertical="center" wrapText="1"/>
    </xf>
    <xf numFmtId="0" fontId="73" fillId="0" borderId="0" xfId="0" applyFont="1" applyAlignment="1">
      <alignment horizontal="justify"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xf>
    <xf numFmtId="0" fontId="25" fillId="0" borderId="1" xfId="0" applyFont="1" applyBorder="1" applyAlignment="1">
      <alignment horizontal="left" vertical="center"/>
    </xf>
    <xf numFmtId="0" fontId="78" fillId="0" borderId="0" xfId="0" applyFont="1" applyAlignment="1">
      <alignment horizontal="justify" vertical="center" wrapText="1"/>
    </xf>
    <xf numFmtId="0" fontId="70" fillId="0" borderId="0" xfId="0" applyFont="1" applyAlignment="1">
      <alignment horizontal="justify" vertical="center" wrapText="1"/>
    </xf>
    <xf numFmtId="0" fontId="50" fillId="15" borderId="13" xfId="14" applyFont="1" applyFill="1" applyBorder="1" applyAlignment="1">
      <alignment horizontal="center" vertical="center" wrapText="1"/>
    </xf>
    <xf numFmtId="0" fontId="50" fillId="0" borderId="2" xfId="14" applyFont="1" applyBorder="1" applyAlignment="1">
      <alignment horizontal="left" vertical="center" wrapText="1"/>
    </xf>
    <xf numFmtId="0" fontId="50" fillId="0" borderId="3" xfId="14" applyFont="1" applyBorder="1" applyAlignment="1">
      <alignment horizontal="left" vertical="center"/>
    </xf>
    <xf numFmtId="0" fontId="50" fillId="0" borderId="1" xfId="14" applyFont="1" applyBorder="1" applyAlignment="1">
      <alignment horizontal="left" vertical="center"/>
    </xf>
  </cellXfs>
  <cellStyles count="19">
    <cellStyle name="=C:\WINNT35\SYSTEM32\COMMAND.COM" xfId="3" xr:uid="{DB53BC7F-ABA8-467D-8016-75DD41B0B32E}"/>
    <cellStyle name="AGU_TITLE" xfId="11" xr:uid="{49A07317-70AE-4557-B2C8-A4F40ECF4079}"/>
    <cellStyle name="Comma" xfId="12" builtinId="3"/>
    <cellStyle name="greyed" xfId="13" xr:uid="{51488028-47E9-4F1C-8876-0A2363630123}"/>
    <cellStyle name="Heading 1 2" xfId="2" xr:uid="{A829B058-F411-449D-87C8-128796581D6E}"/>
    <cellStyle name="Heading 2 2" xfId="4" xr:uid="{88129893-13CA-4688-A771-5B5A6166D79A}"/>
    <cellStyle name="HeadingTable" xfId="7" xr:uid="{17E4BDC5-F366-4DAD-A117-B7D48C556BC4}"/>
    <cellStyle name="Normal" xfId="0" builtinId="0"/>
    <cellStyle name="Normal 2" xfId="10" xr:uid="{1F529C69-4C2B-4342-8DA7-6FADA83D8F16}"/>
    <cellStyle name="Normal 2 2" xfId="5" xr:uid="{23E366DC-2FA7-4548-94A4-4E4C046292E0}"/>
    <cellStyle name="Normal 2 2 2" xfId="14" xr:uid="{8F108C50-6C0C-4CBF-B53E-F063258AFF68}"/>
    <cellStyle name="Normal 2 2 3" xfId="15" xr:uid="{622CF9EC-5D00-4D4C-9345-C1A7C1AB1455}"/>
    <cellStyle name="Normal 2 5 2 2" xfId="17" xr:uid="{3E4D6530-0E8A-4978-8B42-C5A5CB58A7EB}"/>
    <cellStyle name="Normal 2_~0149226 2" xfId="18" xr:uid="{CF4B7D87-BF10-4178-A8EB-05D14DF124B5}"/>
    <cellStyle name="Normal 4" xfId="8" xr:uid="{23FCCEE6-35E8-4D97-BAB0-0C19697AFBF3}"/>
    <cellStyle name="Normal 9" xfId="16" xr:uid="{5330B53C-79BA-4D93-82AF-CCEF03A26F5A}"/>
    <cellStyle name="optionalExposure" xfId="6" xr:uid="{C931FA7C-8EB8-4B87-B63F-C740300BD009}"/>
    <cellStyle name="Percent" xfId="1" builtinId="5"/>
    <cellStyle name="Standard 3" xfId="9" xr:uid="{4F34C8E8-1B44-4257-9135-A1135F9FE7B2}"/>
  </cellStyles>
  <dxfs count="2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2F2F2"/>
        </patternFill>
      </fill>
      <border>
        <right style="dotted">
          <color auto="1"/>
        </right>
      </border>
    </dxf>
    <dxf>
      <border>
        <left style="thin">
          <color auto="1"/>
        </left>
        <right style="thin">
          <color auto="1"/>
        </right>
        <top style="thin">
          <color auto="1"/>
        </top>
        <bottom style="thin">
          <color auto="1"/>
        </bottom>
        <vertical/>
        <horizontal style="hair">
          <color auto="1"/>
        </horizontal>
      </border>
    </dxf>
  </dxfs>
  <tableStyles count="1" defaultTableStyle="TableStyleMedium2" defaultPivotStyle="PivotStyleLight16">
    <tableStyle name="agu" pivot="0" count="2" xr9:uid="{22BF73A6-4238-4B88-9FF9-4B80FA348E0B}">
      <tableStyleElement type="wholeTable" dxfId="25"/>
      <tableStyleElement type="secondColumnStripe" dxfId="24"/>
    </tableStyle>
  </tableStyles>
  <colors>
    <mruColors>
      <color rgb="FFF2F2F2"/>
      <color rgb="FFD0CFCE"/>
      <color rgb="FF1A0C45"/>
      <color rgb="FFF3F9FF"/>
      <color rgb="FF00FFFF"/>
      <color rgb="FFFFFFCC"/>
      <color rgb="FFBFBFBF"/>
      <color rgb="FF80808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_rels/drawing2.xml.rels><?xml version="1.0" encoding="UTF-8" standalone="yes"?>
<Relationships xmlns="http://schemas.openxmlformats.org/package/2006/relationships"><Relationship Id="rId1" Type="http://schemas.openxmlformats.org/officeDocument/2006/relationships/hyperlink" Target="#INDEX!C6"/></Relationships>
</file>

<file path=xl/drawings/drawing1.xml><?xml version="1.0" encoding="utf-8"?>
<xdr:wsDr xmlns:xdr="http://schemas.openxmlformats.org/drawingml/2006/spreadsheetDrawing" xmlns:a="http://schemas.openxmlformats.org/drawingml/2006/main">
  <xdr:twoCellAnchor editAs="oneCell">
    <xdr:from>
      <xdr:col>1</xdr:col>
      <xdr:colOff>545062</xdr:colOff>
      <xdr:row>1</xdr:row>
      <xdr:rowOff>82815</xdr:rowOff>
    </xdr:from>
    <xdr:to>
      <xdr:col>1</xdr:col>
      <xdr:colOff>545422</xdr:colOff>
      <xdr:row>1</xdr:row>
      <xdr:rowOff>83175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500-000003000000}"/>
                </a:ext>
              </a:extLst>
            </xdr14:cNvPr>
            <xdr14:cNvContentPartPr/>
          </xdr14:nvContentPartPr>
          <xdr14:nvPr macro=""/>
          <xdr14:xfrm>
            <a:off x="730800" y="206640"/>
            <a:ext cx="360" cy="360"/>
          </xdr14:xfrm>
        </xdr:contentPart>
      </mc:Choice>
      <mc:Fallback xmlns="">
        <xdr:pic>
          <xdr:nvPicPr>
            <xdr:cNvPr id="3" name="Ink 2">
              <a:extLst>
                <a:ext uri="{FF2B5EF4-FFF2-40B4-BE49-F238E27FC236}">
                  <a16:creationId xmlns:a16="http://schemas.microsoft.com/office/drawing/2014/main" id="{2104616A-142B-4A84-AD8B-0DA1E9EF0F89}"/>
                </a:ext>
              </a:extLst>
            </xdr:cNvPr>
            <xdr:cNvPicPr/>
          </xdr:nvPicPr>
          <xdr:blipFill>
            <a:blip xmlns:r="http://schemas.openxmlformats.org/officeDocument/2006/relationships" r:embed="rId2"/>
            <a:stretch>
              <a:fillRect/>
            </a:stretch>
          </xdr:blipFill>
          <xdr:spPr>
            <a:xfrm>
              <a:off x="721800" y="198000"/>
              <a:ext cx="18000" cy="18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414338</xdr:colOff>
      <xdr:row>1</xdr:row>
      <xdr:rowOff>214313</xdr:rowOff>
    </xdr:to>
    <xdr:sp macro="" textlink="">
      <xdr:nvSpPr>
        <xdr:cNvPr id="2" name="AGU_INDEX">
          <a:hlinkClick xmlns:r="http://schemas.openxmlformats.org/officeDocument/2006/relationships" r:id="rId1"/>
          <a:extLst>
            <a:ext uri="{FF2B5EF4-FFF2-40B4-BE49-F238E27FC236}">
              <a16:creationId xmlns:a16="http://schemas.microsoft.com/office/drawing/2014/main" id="{00000000-0008-0000-2B00-000002000000}"/>
            </a:ext>
          </a:extLst>
        </xdr:cNvPr>
        <xdr:cNvSpPr/>
      </xdr:nvSpPr>
      <xdr:spPr>
        <a:xfrm>
          <a:off x="185738" y="123825"/>
          <a:ext cx="733425" cy="214313"/>
        </a:xfrm>
        <a:prstGeom prst="flowChartInternalStorage">
          <a:avLst/>
        </a:prstGeom>
        <a:solidFill>
          <a:srgbClr val="BFBFBF"/>
        </a:solidFill>
        <a:effectLst>
          <a:outerShdw blurRad="25400" dist="25400" dir="2700000" algn="tl" rotWithShape="0">
            <a:prstClr val="black">
              <a:alpha val="50000"/>
            </a:prstClr>
          </a:outerShdw>
          <a:reflection blurRad="6350" stA="50000" endA="300" endPos="55000" dir="5400000" sy="-100000" algn="bl" rotWithShape="0"/>
        </a:effectLst>
      </xdr:spPr>
      <xdr:style>
        <a:lnRef idx="1">
          <a:schemeClr val="dk1"/>
        </a:lnRef>
        <a:fillRef idx="2">
          <a:schemeClr val="dk1"/>
        </a:fillRef>
        <a:effectRef idx="1">
          <a:schemeClr val="dk1"/>
        </a:effectRef>
        <a:fontRef idx="minor">
          <a:schemeClr val="dk1"/>
        </a:fontRef>
      </xdr:style>
      <xdr:txBody>
        <a:bodyPr vertOverflow="clip" horzOverflow="clip" lIns="72000" tIns="0" rIns="36000" bIns="0" rtlCol="0" anchor="t"/>
        <a:lstStyle/>
        <a:p>
          <a:pPr algn="l"/>
          <a:r>
            <a:rPr lang="hy-AM" sz="1050">
              <a:latin typeface="Arial" panose="020B0604020202020204" pitchFamily="34" charset="0"/>
              <a:cs typeface="Arial" panose="020B0604020202020204" pitchFamily="34" charset="0"/>
              <a:sym typeface="Wingdings 3" panose="05040102010807070707" pitchFamily="18" charset="2"/>
            </a:rPr>
            <a:t></a:t>
          </a:r>
          <a:r>
            <a:rPr lang="nl-BE" sz="1100" baseline="0">
              <a:latin typeface="Arial" panose="020B0604020202020204" pitchFamily="34" charset="0"/>
              <a:cs typeface="Arial" panose="020B0604020202020204" pitchFamily="34" charset="0"/>
              <a:sym typeface="Wingdings 3" panose="05040102010807070707" pitchFamily="18" charset="2"/>
            </a:rPr>
            <a:t> </a:t>
          </a:r>
          <a:r>
            <a:rPr lang="nl-BE" sz="900" baseline="0">
              <a:latin typeface="Arial" panose="020B0604020202020204" pitchFamily="34" charset="0"/>
              <a:cs typeface="Arial" panose="020B0604020202020204" pitchFamily="34" charset="0"/>
              <a:sym typeface="Wingdings 3" panose="05040102010807070707" pitchFamily="18" charset="2"/>
            </a:rPr>
            <a:t>INDEX</a:t>
          </a:r>
          <a:endParaRPr lang="en-GB" sz="11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GLI073\AppData\Local\Microsoft\Windows\INetCache\Content.Outlook\C5H1P102\202106_PILLAR3_v2021_AXA%20BANK_1_202109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OV1"/>
      <sheetName val="KM1"/>
      <sheetName val="INS1"/>
      <sheetName val="INS2"/>
      <sheetName val="OVC"/>
      <sheetName val="OVA"/>
      <sheetName val="OVB"/>
      <sheetName val="LI1"/>
      <sheetName val="LI2"/>
      <sheetName val="LI3"/>
      <sheetName val="LIA"/>
      <sheetName val="LIB"/>
      <sheetName val="PV1"/>
      <sheetName val="CC1"/>
      <sheetName val="CC2"/>
      <sheetName val="CCA"/>
      <sheetName val="CCyB1"/>
      <sheetName val="CCyB2"/>
      <sheetName val="LRSum"/>
      <sheetName val="LRCom"/>
      <sheetName val="LRSpl"/>
      <sheetName val="LRA"/>
      <sheetName val="LIQA"/>
      <sheetName val="LIQ1"/>
      <sheetName val="LIQB"/>
      <sheetName val="LIQ2"/>
      <sheetName val="CRA"/>
      <sheetName val="CRB"/>
      <sheetName val="CR1"/>
      <sheetName val="CR1A"/>
      <sheetName val="CR2"/>
      <sheetName val="CR2a"/>
      <sheetName val="CQ1"/>
      <sheetName val="CQ2"/>
      <sheetName val="CQ3"/>
      <sheetName val="CQ4TOT"/>
      <sheetName val="CQ4ONperC"/>
      <sheetName val="CQ4OFFperC"/>
      <sheetName val="CQ5"/>
      <sheetName val="CQ6"/>
      <sheetName val="CQ7"/>
      <sheetName val="CQ8"/>
      <sheetName val="CRC"/>
      <sheetName val="CR3"/>
      <sheetName val="CRD"/>
      <sheetName val="CR4"/>
      <sheetName val="CR5"/>
      <sheetName val="CRE"/>
      <sheetName val="CR6Tot"/>
      <sheetName val="CR6AIRBInvisible"/>
      <sheetName val="CR6A"/>
      <sheetName val="CR7"/>
      <sheetName val="CR7AAIRB"/>
      <sheetName val="CR8"/>
      <sheetName val="CR9AIRBInvisible"/>
      <sheetName val="CR9.1AIRB"/>
      <sheetName val="CR10"/>
      <sheetName val="CCRA"/>
      <sheetName val="CCR1"/>
      <sheetName val="CCR2"/>
      <sheetName val="CCR3"/>
      <sheetName val="CCR4Tot"/>
      <sheetName val="CCR4Invisible"/>
      <sheetName val="CCR5"/>
      <sheetName val="CCR6"/>
      <sheetName val="CCR7"/>
      <sheetName val="CCR8"/>
      <sheetName val="SECA"/>
      <sheetName val="SEC1"/>
      <sheetName val="SEC2"/>
      <sheetName val="SEC3"/>
      <sheetName val="SEC4"/>
      <sheetName val="SEC5"/>
      <sheetName val="MRA"/>
      <sheetName val="MR1"/>
      <sheetName val="MRB"/>
      <sheetName val="MR2A"/>
      <sheetName val="MR2B"/>
      <sheetName val="MR3"/>
      <sheetName val="ORA"/>
      <sheetName val="OR1"/>
      <sheetName val="REMA"/>
      <sheetName val="REM1"/>
      <sheetName val="REM2"/>
      <sheetName val="REM3"/>
      <sheetName val="REM4"/>
      <sheetName val="REM5"/>
      <sheetName val="AE1"/>
      <sheetName val="AE2"/>
      <sheetName val="AE3"/>
      <sheetName val="AE4"/>
      <sheetName val="CR6AIRB--41"/>
      <sheetName val="CR6AIRB--42"/>
      <sheetName val="CR6AIRB--44"/>
      <sheetName val="CR6AIRB--45"/>
      <sheetName val="CR9AIRB--41"/>
      <sheetName val="CR9AIRB--42"/>
      <sheetName val="CR9AIRB--44"/>
      <sheetName val="CR9AIRB--45"/>
    </sheetNames>
    <sheetDataSet>
      <sheetData sheetId="0">
        <row r="14">
          <cell r="AD14" t="str">
            <v>FREQUENCY LARGE INSTITUTIONS (LISTED)</v>
          </cell>
          <cell r="AE14" t="str">
            <v>FREQUENCY LARGE INSTITUTIONS (NOT LISTED)</v>
          </cell>
          <cell r="AF14" t="str">
            <v>FREQUENCY SNC INSTITUTIONS (LISTED)</v>
          </cell>
          <cell r="AG14" t="str">
            <v>FREQUENCY SNC INSTITUTIONS (NOT LISTED)</v>
          </cell>
          <cell r="AH14" t="str">
            <v>FREQUENCY OTHER INSTITUTIONS (LISTED)</v>
          </cell>
          <cell r="AI14" t="str">
            <v>FREQUENCY OTHER INSTITUTIONS (NOT LISTED )</v>
          </cell>
        </row>
      </sheetData>
      <sheetData sheetId="1">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sheetData>
      <sheetData sheetId="2">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row r="252">
          <cell r="A252" t="str">
            <v>Other countries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11-17T14:59:43.698"/>
    </inkml:context>
    <inkml:brush xml:id="br0">
      <inkml:brushProperty name="width" value="0.05" units="cm"/>
      <inkml:brushProperty name="height" value="0.05" units="cm"/>
    </inkml:brush>
  </inkml:definitions>
  <inkml:trace contextRef="#ctx0" brushRef="#br0">0 1 32</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6BE11-955B-4297-8283-3CB34232CF6D}">
  <sheetPr codeName="Sheet47"/>
  <dimension ref="A1:B251"/>
  <sheetViews>
    <sheetView workbookViewId="0"/>
  </sheetViews>
  <sheetFormatPr defaultRowHeight="14.5"/>
  <cols>
    <col min="1" max="1" width="54.54296875" bestFit="1" customWidth="1"/>
  </cols>
  <sheetData>
    <row r="1" spans="1:2">
      <c r="A1" t="s">
        <v>942</v>
      </c>
      <c r="B1" t="s">
        <v>868</v>
      </c>
    </row>
    <row r="3" spans="1:2">
      <c r="A3" t="s">
        <v>957</v>
      </c>
      <c r="B3" t="s">
        <v>958</v>
      </c>
    </row>
    <row r="4" spans="1:2">
      <c r="A4" t="s">
        <v>959</v>
      </c>
      <c r="B4" t="s">
        <v>960</v>
      </c>
    </row>
    <row r="5" spans="1:2">
      <c r="A5" t="s">
        <v>961</v>
      </c>
      <c r="B5" t="s">
        <v>962</v>
      </c>
    </row>
    <row r="6" spans="1:2">
      <c r="A6" t="s">
        <v>963</v>
      </c>
      <c r="B6" t="s">
        <v>964</v>
      </c>
    </row>
    <row r="7" spans="1:2">
      <c r="A7" t="s">
        <v>965</v>
      </c>
      <c r="B7" t="s">
        <v>966</v>
      </c>
    </row>
    <row r="8" spans="1:2">
      <c r="A8" t="s">
        <v>967</v>
      </c>
      <c r="B8" t="s">
        <v>968</v>
      </c>
    </row>
    <row r="9" spans="1:2">
      <c r="A9" t="s">
        <v>969</v>
      </c>
      <c r="B9" t="s">
        <v>970</v>
      </c>
    </row>
    <row r="10" spans="1:2">
      <c r="A10" t="s">
        <v>971</v>
      </c>
      <c r="B10" t="s">
        <v>972</v>
      </c>
    </row>
    <row r="11" spans="1:2">
      <c r="A11" t="s">
        <v>973</v>
      </c>
      <c r="B11" t="s">
        <v>974</v>
      </c>
    </row>
    <row r="12" spans="1:2">
      <c r="A12" t="s">
        <v>975</v>
      </c>
      <c r="B12" t="s">
        <v>976</v>
      </c>
    </row>
    <row r="13" spans="1:2">
      <c r="A13" t="s">
        <v>977</v>
      </c>
      <c r="B13" t="s">
        <v>978</v>
      </c>
    </row>
    <row r="14" spans="1:2">
      <c r="A14" t="s">
        <v>979</v>
      </c>
      <c r="B14" t="s">
        <v>980</v>
      </c>
    </row>
    <row r="15" spans="1:2">
      <c r="A15" t="s">
        <v>981</v>
      </c>
      <c r="B15" t="s">
        <v>982</v>
      </c>
    </row>
    <row r="16" spans="1:2">
      <c r="A16" t="s">
        <v>983</v>
      </c>
      <c r="B16" t="s">
        <v>984</v>
      </c>
    </row>
    <row r="17" spans="1:2">
      <c r="A17" t="s">
        <v>985</v>
      </c>
      <c r="B17" t="s">
        <v>986</v>
      </c>
    </row>
    <row r="18" spans="1:2">
      <c r="A18" t="s">
        <v>987</v>
      </c>
      <c r="B18" t="s">
        <v>988</v>
      </c>
    </row>
    <row r="19" spans="1:2">
      <c r="A19" t="s">
        <v>989</v>
      </c>
      <c r="B19" t="s">
        <v>990</v>
      </c>
    </row>
    <row r="20" spans="1:2">
      <c r="A20" t="s">
        <v>991</v>
      </c>
      <c r="B20" t="s">
        <v>992</v>
      </c>
    </row>
    <row r="21" spans="1:2">
      <c r="A21" t="s">
        <v>993</v>
      </c>
      <c r="B21" t="s">
        <v>994</v>
      </c>
    </row>
    <row r="22" spans="1:2">
      <c r="A22" t="s">
        <v>995</v>
      </c>
      <c r="B22" t="s">
        <v>996</v>
      </c>
    </row>
    <row r="23" spans="1:2">
      <c r="A23" t="s">
        <v>997</v>
      </c>
      <c r="B23" t="s">
        <v>998</v>
      </c>
    </row>
    <row r="24" spans="1:2">
      <c r="A24" t="s">
        <v>999</v>
      </c>
      <c r="B24" t="s">
        <v>1000</v>
      </c>
    </row>
    <row r="25" spans="1:2">
      <c r="A25" t="s">
        <v>1001</v>
      </c>
      <c r="B25" t="s">
        <v>1002</v>
      </c>
    </row>
    <row r="26" spans="1:2">
      <c r="A26" t="s">
        <v>1003</v>
      </c>
      <c r="B26" t="s">
        <v>1004</v>
      </c>
    </row>
    <row r="27" spans="1:2">
      <c r="A27" t="s">
        <v>1005</v>
      </c>
      <c r="B27" t="s">
        <v>1006</v>
      </c>
    </row>
    <row r="28" spans="1:2">
      <c r="A28" t="s">
        <v>1007</v>
      </c>
      <c r="B28" t="s">
        <v>1008</v>
      </c>
    </row>
    <row r="29" spans="1:2">
      <c r="A29" t="s">
        <v>1009</v>
      </c>
      <c r="B29" t="s">
        <v>1010</v>
      </c>
    </row>
    <row r="30" spans="1:2">
      <c r="A30" t="s">
        <v>1011</v>
      </c>
      <c r="B30" t="s">
        <v>1012</v>
      </c>
    </row>
    <row r="31" spans="1:2">
      <c r="A31" t="s">
        <v>1013</v>
      </c>
      <c r="B31" t="s">
        <v>1014</v>
      </c>
    </row>
    <row r="32" spans="1:2">
      <c r="A32" t="s">
        <v>1015</v>
      </c>
      <c r="B32" t="s">
        <v>1016</v>
      </c>
    </row>
    <row r="33" spans="1:2">
      <c r="A33" t="s">
        <v>1017</v>
      </c>
      <c r="B33" t="s">
        <v>1018</v>
      </c>
    </row>
    <row r="34" spans="1:2">
      <c r="A34" t="s">
        <v>1019</v>
      </c>
      <c r="B34" t="s">
        <v>1020</v>
      </c>
    </row>
    <row r="35" spans="1:2">
      <c r="A35" t="s">
        <v>1021</v>
      </c>
      <c r="B35" t="s">
        <v>1022</v>
      </c>
    </row>
    <row r="36" spans="1:2">
      <c r="A36" t="s">
        <v>1023</v>
      </c>
      <c r="B36" t="s">
        <v>1024</v>
      </c>
    </row>
    <row r="37" spans="1:2">
      <c r="A37" t="s">
        <v>1025</v>
      </c>
      <c r="B37" t="s">
        <v>1026</v>
      </c>
    </row>
    <row r="38" spans="1:2">
      <c r="A38" t="s">
        <v>1027</v>
      </c>
      <c r="B38" t="s">
        <v>1028</v>
      </c>
    </row>
    <row r="39" spans="1:2">
      <c r="A39" t="s">
        <v>1029</v>
      </c>
      <c r="B39" t="s">
        <v>1030</v>
      </c>
    </row>
    <row r="40" spans="1:2">
      <c r="A40" t="s">
        <v>1031</v>
      </c>
      <c r="B40" t="s">
        <v>1032</v>
      </c>
    </row>
    <row r="41" spans="1:2">
      <c r="A41" t="s">
        <v>1033</v>
      </c>
      <c r="B41" t="s">
        <v>1034</v>
      </c>
    </row>
    <row r="42" spans="1:2">
      <c r="A42" t="s">
        <v>1035</v>
      </c>
      <c r="B42" t="s">
        <v>1036</v>
      </c>
    </row>
    <row r="43" spans="1:2">
      <c r="A43" t="s">
        <v>1037</v>
      </c>
      <c r="B43" t="s">
        <v>1038</v>
      </c>
    </row>
    <row r="44" spans="1:2">
      <c r="A44" t="s">
        <v>1039</v>
      </c>
      <c r="B44" t="s">
        <v>1040</v>
      </c>
    </row>
    <row r="45" spans="1:2">
      <c r="A45" t="s">
        <v>1041</v>
      </c>
      <c r="B45" t="s">
        <v>1042</v>
      </c>
    </row>
    <row r="46" spans="1:2">
      <c r="A46" t="s">
        <v>1043</v>
      </c>
      <c r="B46" t="s">
        <v>1044</v>
      </c>
    </row>
    <row r="47" spans="1:2">
      <c r="A47" t="s">
        <v>1045</v>
      </c>
      <c r="B47" t="s">
        <v>1046</v>
      </c>
    </row>
    <row r="48" spans="1:2">
      <c r="A48" t="s">
        <v>1047</v>
      </c>
      <c r="B48" t="s">
        <v>1048</v>
      </c>
    </row>
    <row r="49" spans="1:2">
      <c r="A49" t="s">
        <v>1049</v>
      </c>
      <c r="B49" t="s">
        <v>1050</v>
      </c>
    </row>
    <row r="50" spans="1:2">
      <c r="A50" t="s">
        <v>1051</v>
      </c>
      <c r="B50" t="s">
        <v>1052</v>
      </c>
    </row>
    <row r="51" spans="1:2">
      <c r="A51" t="s">
        <v>1053</v>
      </c>
      <c r="B51" t="s">
        <v>1054</v>
      </c>
    </row>
    <row r="52" spans="1:2">
      <c r="A52" t="s">
        <v>1055</v>
      </c>
      <c r="B52" t="s">
        <v>1056</v>
      </c>
    </row>
    <row r="53" spans="1:2">
      <c r="A53" t="s">
        <v>1057</v>
      </c>
      <c r="B53" t="s">
        <v>1058</v>
      </c>
    </row>
    <row r="54" spans="1:2">
      <c r="A54" t="s">
        <v>1059</v>
      </c>
      <c r="B54" t="s">
        <v>1060</v>
      </c>
    </row>
    <row r="55" spans="1:2">
      <c r="A55" t="s">
        <v>1061</v>
      </c>
      <c r="B55" t="s">
        <v>1062</v>
      </c>
    </row>
    <row r="56" spans="1:2">
      <c r="A56" t="s">
        <v>1063</v>
      </c>
      <c r="B56" t="s">
        <v>1064</v>
      </c>
    </row>
    <row r="57" spans="1:2">
      <c r="A57" t="s">
        <v>1065</v>
      </c>
      <c r="B57" t="s">
        <v>1066</v>
      </c>
    </row>
    <row r="58" spans="1:2">
      <c r="A58" t="s">
        <v>1067</v>
      </c>
      <c r="B58" t="s">
        <v>1068</v>
      </c>
    </row>
    <row r="59" spans="1:2">
      <c r="A59" t="s">
        <v>1069</v>
      </c>
      <c r="B59" t="s">
        <v>1070</v>
      </c>
    </row>
    <row r="60" spans="1:2">
      <c r="A60" t="s">
        <v>1071</v>
      </c>
      <c r="B60" t="s">
        <v>1072</v>
      </c>
    </row>
    <row r="61" spans="1:2">
      <c r="A61" t="s">
        <v>1073</v>
      </c>
      <c r="B61" t="s">
        <v>1074</v>
      </c>
    </row>
    <row r="62" spans="1:2">
      <c r="A62" t="s">
        <v>1075</v>
      </c>
      <c r="B62" t="s">
        <v>1076</v>
      </c>
    </row>
    <row r="63" spans="1:2">
      <c r="A63" t="s">
        <v>1077</v>
      </c>
      <c r="B63" t="s">
        <v>1078</v>
      </c>
    </row>
    <row r="64" spans="1:2">
      <c r="A64" t="s">
        <v>1079</v>
      </c>
      <c r="B64" t="s">
        <v>1080</v>
      </c>
    </row>
    <row r="65" spans="1:2">
      <c r="A65" t="s">
        <v>1081</v>
      </c>
      <c r="B65" t="s">
        <v>1082</v>
      </c>
    </row>
    <row r="66" spans="1:2">
      <c r="A66" t="s">
        <v>1083</v>
      </c>
      <c r="B66" t="s">
        <v>1084</v>
      </c>
    </row>
    <row r="67" spans="1:2">
      <c r="A67" t="s">
        <v>1085</v>
      </c>
      <c r="B67" t="s">
        <v>1086</v>
      </c>
    </row>
    <row r="68" spans="1:2">
      <c r="A68" t="s">
        <v>1087</v>
      </c>
      <c r="B68" t="s">
        <v>1088</v>
      </c>
    </row>
    <row r="69" spans="1:2">
      <c r="A69" t="s">
        <v>1089</v>
      </c>
      <c r="B69" t="s">
        <v>1090</v>
      </c>
    </row>
    <row r="70" spans="1:2">
      <c r="A70" t="s">
        <v>1091</v>
      </c>
      <c r="B70" t="s">
        <v>1092</v>
      </c>
    </row>
    <row r="71" spans="1:2">
      <c r="A71" t="s">
        <v>1093</v>
      </c>
      <c r="B71" t="s">
        <v>1094</v>
      </c>
    </row>
    <row r="72" spans="1:2">
      <c r="A72" t="s">
        <v>1095</v>
      </c>
      <c r="B72" t="s">
        <v>1096</v>
      </c>
    </row>
    <row r="73" spans="1:2">
      <c r="A73" t="s">
        <v>1097</v>
      </c>
      <c r="B73" t="s">
        <v>1098</v>
      </c>
    </row>
    <row r="74" spans="1:2">
      <c r="A74" t="s">
        <v>1099</v>
      </c>
      <c r="B74" t="s">
        <v>1100</v>
      </c>
    </row>
    <row r="75" spans="1:2">
      <c r="A75" t="s">
        <v>1101</v>
      </c>
      <c r="B75" t="s">
        <v>1102</v>
      </c>
    </row>
    <row r="76" spans="1:2">
      <c r="A76" t="s">
        <v>1103</v>
      </c>
      <c r="B76" t="s">
        <v>1104</v>
      </c>
    </row>
    <row r="77" spans="1:2">
      <c r="A77" t="s">
        <v>1105</v>
      </c>
      <c r="B77" t="s">
        <v>1106</v>
      </c>
    </row>
    <row r="78" spans="1:2">
      <c r="A78" t="s">
        <v>1107</v>
      </c>
      <c r="B78" t="s">
        <v>1108</v>
      </c>
    </row>
    <row r="79" spans="1:2">
      <c r="A79" t="s">
        <v>1109</v>
      </c>
      <c r="B79" t="s">
        <v>1110</v>
      </c>
    </row>
    <row r="80" spans="1:2">
      <c r="A80" t="s">
        <v>1111</v>
      </c>
      <c r="B80" t="s">
        <v>1112</v>
      </c>
    </row>
    <row r="81" spans="1:2">
      <c r="A81" t="s">
        <v>1113</v>
      </c>
      <c r="B81" t="s">
        <v>1114</v>
      </c>
    </row>
    <row r="82" spans="1:2">
      <c r="A82" t="s">
        <v>1115</v>
      </c>
      <c r="B82" t="s">
        <v>1116</v>
      </c>
    </row>
    <row r="83" spans="1:2">
      <c r="A83" t="s">
        <v>1117</v>
      </c>
      <c r="B83" t="s">
        <v>1118</v>
      </c>
    </row>
    <row r="84" spans="1:2">
      <c r="A84" t="s">
        <v>1119</v>
      </c>
      <c r="B84" t="s">
        <v>1120</v>
      </c>
    </row>
    <row r="85" spans="1:2">
      <c r="A85" t="s">
        <v>1121</v>
      </c>
      <c r="B85" t="s">
        <v>1122</v>
      </c>
    </row>
    <row r="86" spans="1:2">
      <c r="A86" t="s">
        <v>1123</v>
      </c>
      <c r="B86" t="s">
        <v>1124</v>
      </c>
    </row>
    <row r="87" spans="1:2">
      <c r="A87" t="s">
        <v>1125</v>
      </c>
      <c r="B87" t="s">
        <v>1126</v>
      </c>
    </row>
    <row r="88" spans="1:2">
      <c r="A88" t="s">
        <v>1127</v>
      </c>
      <c r="B88" t="s">
        <v>1128</v>
      </c>
    </row>
    <row r="89" spans="1:2">
      <c r="A89" t="s">
        <v>1129</v>
      </c>
      <c r="B89" t="s">
        <v>1130</v>
      </c>
    </row>
    <row r="90" spans="1:2">
      <c r="A90" t="s">
        <v>1131</v>
      </c>
      <c r="B90" t="s">
        <v>1132</v>
      </c>
    </row>
    <row r="91" spans="1:2">
      <c r="A91" t="s">
        <v>1133</v>
      </c>
      <c r="B91" t="s">
        <v>1134</v>
      </c>
    </row>
    <row r="92" spans="1:2">
      <c r="A92" t="s">
        <v>1135</v>
      </c>
      <c r="B92" t="s">
        <v>1136</v>
      </c>
    </row>
    <row r="93" spans="1:2">
      <c r="A93" t="s">
        <v>1137</v>
      </c>
      <c r="B93" t="s">
        <v>1138</v>
      </c>
    </row>
    <row r="94" spans="1:2">
      <c r="A94" t="s">
        <v>1139</v>
      </c>
      <c r="B94" t="s">
        <v>1140</v>
      </c>
    </row>
    <row r="95" spans="1:2">
      <c r="A95" t="s">
        <v>1141</v>
      </c>
      <c r="B95" t="s">
        <v>1142</v>
      </c>
    </row>
    <row r="96" spans="1:2">
      <c r="A96" t="s">
        <v>1143</v>
      </c>
      <c r="B96" t="s">
        <v>1144</v>
      </c>
    </row>
    <row r="97" spans="1:2">
      <c r="A97" t="s">
        <v>1145</v>
      </c>
      <c r="B97" t="s">
        <v>1146</v>
      </c>
    </row>
    <row r="98" spans="1:2">
      <c r="A98" t="s">
        <v>1147</v>
      </c>
      <c r="B98" t="s">
        <v>1148</v>
      </c>
    </row>
    <row r="99" spans="1:2">
      <c r="A99" t="s">
        <v>1149</v>
      </c>
      <c r="B99" t="s">
        <v>1150</v>
      </c>
    </row>
    <row r="100" spans="1:2">
      <c r="A100" t="s">
        <v>1151</v>
      </c>
      <c r="B100" t="s">
        <v>1152</v>
      </c>
    </row>
    <row r="101" spans="1:2">
      <c r="A101" t="s">
        <v>1153</v>
      </c>
      <c r="B101" t="s">
        <v>1154</v>
      </c>
    </row>
    <row r="102" spans="1:2">
      <c r="A102" t="s">
        <v>1155</v>
      </c>
      <c r="B102" t="s">
        <v>1156</v>
      </c>
    </row>
    <row r="103" spans="1:2">
      <c r="A103" t="s">
        <v>1157</v>
      </c>
      <c r="B103" t="s">
        <v>1158</v>
      </c>
    </row>
    <row r="104" spans="1:2">
      <c r="A104" t="s">
        <v>1159</v>
      </c>
      <c r="B104" t="s">
        <v>1160</v>
      </c>
    </row>
    <row r="105" spans="1:2">
      <c r="A105" t="s">
        <v>1161</v>
      </c>
      <c r="B105" t="s">
        <v>1162</v>
      </c>
    </row>
    <row r="106" spans="1:2">
      <c r="A106" t="s">
        <v>1163</v>
      </c>
      <c r="B106" t="s">
        <v>1164</v>
      </c>
    </row>
    <row r="107" spans="1:2">
      <c r="A107" t="s">
        <v>1165</v>
      </c>
      <c r="B107" t="s">
        <v>1166</v>
      </c>
    </row>
    <row r="108" spans="1:2">
      <c r="A108" t="s">
        <v>1167</v>
      </c>
      <c r="B108" t="s">
        <v>1168</v>
      </c>
    </row>
    <row r="109" spans="1:2">
      <c r="A109" t="s">
        <v>1169</v>
      </c>
      <c r="B109" t="s">
        <v>1170</v>
      </c>
    </row>
    <row r="110" spans="1:2">
      <c r="A110" t="s">
        <v>1171</v>
      </c>
      <c r="B110" t="s">
        <v>1172</v>
      </c>
    </row>
    <row r="111" spans="1:2">
      <c r="A111" t="s">
        <v>1173</v>
      </c>
      <c r="B111" t="s">
        <v>1174</v>
      </c>
    </row>
    <row r="112" spans="1:2">
      <c r="A112" t="s">
        <v>1175</v>
      </c>
      <c r="B112" t="s">
        <v>1176</v>
      </c>
    </row>
    <row r="113" spans="1:2">
      <c r="A113" t="s">
        <v>1177</v>
      </c>
      <c r="B113" t="s">
        <v>1178</v>
      </c>
    </row>
    <row r="114" spans="1:2">
      <c r="A114" t="s">
        <v>1179</v>
      </c>
      <c r="B114" t="s">
        <v>1180</v>
      </c>
    </row>
    <row r="115" spans="1:2">
      <c r="A115" t="s">
        <v>1181</v>
      </c>
      <c r="B115" t="s">
        <v>1182</v>
      </c>
    </row>
    <row r="116" spans="1:2">
      <c r="A116" t="s">
        <v>1183</v>
      </c>
      <c r="B116" t="s">
        <v>1184</v>
      </c>
    </row>
    <row r="117" spans="1:2">
      <c r="A117" t="s">
        <v>1185</v>
      </c>
      <c r="B117" t="s">
        <v>1186</v>
      </c>
    </row>
    <row r="118" spans="1:2">
      <c r="A118" t="s">
        <v>1187</v>
      </c>
      <c r="B118" t="s">
        <v>1188</v>
      </c>
    </row>
    <row r="119" spans="1:2">
      <c r="A119" t="s">
        <v>1189</v>
      </c>
      <c r="B119" t="s">
        <v>1190</v>
      </c>
    </row>
    <row r="120" spans="1:2">
      <c r="A120" t="s">
        <v>1191</v>
      </c>
      <c r="B120" t="s">
        <v>1192</v>
      </c>
    </row>
    <row r="121" spans="1:2">
      <c r="A121" t="s">
        <v>1193</v>
      </c>
      <c r="B121" t="s">
        <v>1194</v>
      </c>
    </row>
    <row r="122" spans="1:2">
      <c r="A122" t="s">
        <v>1195</v>
      </c>
      <c r="B122" t="s">
        <v>1196</v>
      </c>
    </row>
    <row r="123" spans="1:2">
      <c r="A123" t="s">
        <v>1197</v>
      </c>
      <c r="B123" t="s">
        <v>1198</v>
      </c>
    </row>
    <row r="124" spans="1:2">
      <c r="A124" t="s">
        <v>1199</v>
      </c>
      <c r="B124" t="s">
        <v>1200</v>
      </c>
    </row>
    <row r="125" spans="1:2">
      <c r="A125" t="s">
        <v>1201</v>
      </c>
      <c r="B125" t="s">
        <v>1202</v>
      </c>
    </row>
    <row r="126" spans="1:2">
      <c r="A126" t="s">
        <v>1203</v>
      </c>
      <c r="B126" t="s">
        <v>1204</v>
      </c>
    </row>
    <row r="127" spans="1:2">
      <c r="A127" t="s">
        <v>1205</v>
      </c>
      <c r="B127" t="s">
        <v>1206</v>
      </c>
    </row>
    <row r="128" spans="1:2">
      <c r="A128" t="s">
        <v>1207</v>
      </c>
      <c r="B128" t="s">
        <v>1208</v>
      </c>
    </row>
    <row r="129" spans="1:2">
      <c r="A129" t="s">
        <v>1209</v>
      </c>
      <c r="B129" t="s">
        <v>1210</v>
      </c>
    </row>
    <row r="130" spans="1:2">
      <c r="A130" t="s">
        <v>1211</v>
      </c>
      <c r="B130" t="s">
        <v>1212</v>
      </c>
    </row>
    <row r="131" spans="1:2">
      <c r="A131" t="s">
        <v>1213</v>
      </c>
      <c r="B131" t="s">
        <v>1214</v>
      </c>
    </row>
    <row r="132" spans="1:2">
      <c r="A132" t="s">
        <v>1215</v>
      </c>
      <c r="B132" t="s">
        <v>1216</v>
      </c>
    </row>
    <row r="133" spans="1:2">
      <c r="A133" t="s">
        <v>1217</v>
      </c>
      <c r="B133" t="s">
        <v>1218</v>
      </c>
    </row>
    <row r="134" spans="1:2">
      <c r="A134" t="s">
        <v>1219</v>
      </c>
      <c r="B134" t="s">
        <v>1220</v>
      </c>
    </row>
    <row r="135" spans="1:2">
      <c r="A135" t="s">
        <v>1221</v>
      </c>
      <c r="B135" t="s">
        <v>1222</v>
      </c>
    </row>
    <row r="136" spans="1:2">
      <c r="A136" t="s">
        <v>1223</v>
      </c>
      <c r="B136" t="s">
        <v>1224</v>
      </c>
    </row>
    <row r="137" spans="1:2">
      <c r="A137" t="s">
        <v>1225</v>
      </c>
      <c r="B137" t="s">
        <v>1226</v>
      </c>
    </row>
    <row r="138" spans="1:2">
      <c r="A138" t="s">
        <v>1227</v>
      </c>
      <c r="B138" t="s">
        <v>1228</v>
      </c>
    </row>
    <row r="139" spans="1:2">
      <c r="A139" t="s">
        <v>1229</v>
      </c>
      <c r="B139" t="s">
        <v>1230</v>
      </c>
    </row>
    <row r="140" spans="1:2">
      <c r="A140" t="s">
        <v>1231</v>
      </c>
      <c r="B140" t="s">
        <v>1232</v>
      </c>
    </row>
    <row r="141" spans="1:2">
      <c r="A141" t="s">
        <v>1233</v>
      </c>
      <c r="B141" t="s">
        <v>1234</v>
      </c>
    </row>
    <row r="142" spans="1:2">
      <c r="A142" t="s">
        <v>1235</v>
      </c>
      <c r="B142" t="s">
        <v>1236</v>
      </c>
    </row>
    <row r="143" spans="1:2">
      <c r="A143" t="s">
        <v>1237</v>
      </c>
      <c r="B143" t="s">
        <v>1238</v>
      </c>
    </row>
    <row r="144" spans="1:2">
      <c r="A144" t="s">
        <v>1239</v>
      </c>
      <c r="B144" t="s">
        <v>1240</v>
      </c>
    </row>
    <row r="145" spans="1:2">
      <c r="A145" t="s">
        <v>1241</v>
      </c>
      <c r="B145" t="s">
        <v>1242</v>
      </c>
    </row>
    <row r="146" spans="1:2">
      <c r="A146" t="s">
        <v>1243</v>
      </c>
      <c r="B146" t="s">
        <v>1244</v>
      </c>
    </row>
    <row r="147" spans="1:2">
      <c r="A147" t="s">
        <v>1245</v>
      </c>
      <c r="B147" t="s">
        <v>1246</v>
      </c>
    </row>
    <row r="148" spans="1:2">
      <c r="A148" t="s">
        <v>1247</v>
      </c>
      <c r="B148" t="s">
        <v>1248</v>
      </c>
    </row>
    <row r="149" spans="1:2">
      <c r="A149" t="s">
        <v>1249</v>
      </c>
      <c r="B149" t="s">
        <v>1250</v>
      </c>
    </row>
    <row r="150" spans="1:2">
      <c r="A150" t="s">
        <v>1251</v>
      </c>
      <c r="B150" t="s">
        <v>1252</v>
      </c>
    </row>
    <row r="151" spans="1:2">
      <c r="A151" t="s">
        <v>1253</v>
      </c>
      <c r="B151" t="s">
        <v>1254</v>
      </c>
    </row>
    <row r="152" spans="1:2">
      <c r="A152" t="s">
        <v>1255</v>
      </c>
      <c r="B152" t="s">
        <v>1256</v>
      </c>
    </row>
    <row r="153" spans="1:2">
      <c r="A153" t="s">
        <v>1257</v>
      </c>
      <c r="B153" t="s">
        <v>1258</v>
      </c>
    </row>
    <row r="154" spans="1:2">
      <c r="A154" t="s">
        <v>1259</v>
      </c>
      <c r="B154" t="s">
        <v>1260</v>
      </c>
    </row>
    <row r="155" spans="1:2">
      <c r="A155" t="s">
        <v>1261</v>
      </c>
      <c r="B155" t="s">
        <v>1262</v>
      </c>
    </row>
    <row r="156" spans="1:2">
      <c r="A156" t="s">
        <v>1263</v>
      </c>
      <c r="B156" t="s">
        <v>1264</v>
      </c>
    </row>
    <row r="157" spans="1:2">
      <c r="A157" t="s">
        <v>1265</v>
      </c>
      <c r="B157" t="s">
        <v>1266</v>
      </c>
    </row>
    <row r="158" spans="1:2">
      <c r="A158" t="s">
        <v>1267</v>
      </c>
      <c r="B158" t="s">
        <v>1268</v>
      </c>
    </row>
    <row r="159" spans="1:2">
      <c r="A159" t="s">
        <v>1269</v>
      </c>
      <c r="B159" t="s">
        <v>1270</v>
      </c>
    </row>
    <row r="160" spans="1:2">
      <c r="A160" t="s">
        <v>1271</v>
      </c>
      <c r="B160" t="s">
        <v>1272</v>
      </c>
    </row>
    <row r="161" spans="1:2">
      <c r="A161" t="s">
        <v>1273</v>
      </c>
      <c r="B161" t="s">
        <v>1274</v>
      </c>
    </row>
    <row r="162" spans="1:2">
      <c r="A162" t="s">
        <v>1275</v>
      </c>
      <c r="B162" t="s">
        <v>1276</v>
      </c>
    </row>
    <row r="163" spans="1:2">
      <c r="A163" t="s">
        <v>1277</v>
      </c>
      <c r="B163" t="s">
        <v>1278</v>
      </c>
    </row>
    <row r="164" spans="1:2">
      <c r="A164" t="s">
        <v>1279</v>
      </c>
      <c r="B164" t="s">
        <v>1280</v>
      </c>
    </row>
    <row r="165" spans="1:2">
      <c r="A165" t="s">
        <v>1281</v>
      </c>
      <c r="B165" t="s">
        <v>1282</v>
      </c>
    </row>
    <row r="166" spans="1:2">
      <c r="A166" t="s">
        <v>1283</v>
      </c>
      <c r="B166" t="s">
        <v>1284</v>
      </c>
    </row>
    <row r="167" spans="1:2">
      <c r="A167" t="s">
        <v>1285</v>
      </c>
      <c r="B167" t="s">
        <v>1286</v>
      </c>
    </row>
    <row r="168" spans="1:2">
      <c r="A168" t="s">
        <v>1287</v>
      </c>
      <c r="B168" t="s">
        <v>1288</v>
      </c>
    </row>
    <row r="169" spans="1:2">
      <c r="A169" t="s">
        <v>1289</v>
      </c>
      <c r="B169" t="s">
        <v>1290</v>
      </c>
    </row>
    <row r="170" spans="1:2">
      <c r="A170" t="s">
        <v>1291</v>
      </c>
      <c r="B170" t="s">
        <v>1292</v>
      </c>
    </row>
    <row r="171" spans="1:2">
      <c r="A171" t="s">
        <v>1293</v>
      </c>
      <c r="B171" t="s">
        <v>1294</v>
      </c>
    </row>
    <row r="172" spans="1:2">
      <c r="A172" t="s">
        <v>1295</v>
      </c>
      <c r="B172" t="s">
        <v>1296</v>
      </c>
    </row>
    <row r="173" spans="1:2">
      <c r="A173" t="s">
        <v>1297</v>
      </c>
      <c r="B173" t="s">
        <v>1298</v>
      </c>
    </row>
    <row r="174" spans="1:2">
      <c r="A174" t="s">
        <v>1299</v>
      </c>
      <c r="B174" t="s">
        <v>1300</v>
      </c>
    </row>
    <row r="175" spans="1:2">
      <c r="A175" t="s">
        <v>1301</v>
      </c>
      <c r="B175" t="s">
        <v>1302</v>
      </c>
    </row>
    <row r="176" spans="1:2">
      <c r="A176" t="s">
        <v>1303</v>
      </c>
      <c r="B176" t="s">
        <v>1304</v>
      </c>
    </row>
    <row r="177" spans="1:2">
      <c r="A177" t="s">
        <v>1305</v>
      </c>
      <c r="B177" t="s">
        <v>1306</v>
      </c>
    </row>
    <row r="178" spans="1:2">
      <c r="A178" t="s">
        <v>1307</v>
      </c>
      <c r="B178" t="s">
        <v>1308</v>
      </c>
    </row>
    <row r="179" spans="1:2">
      <c r="A179" t="s">
        <v>1309</v>
      </c>
      <c r="B179" t="s">
        <v>1310</v>
      </c>
    </row>
    <row r="180" spans="1:2">
      <c r="A180" t="s">
        <v>1311</v>
      </c>
      <c r="B180" t="s">
        <v>1312</v>
      </c>
    </row>
    <row r="181" spans="1:2">
      <c r="A181" t="s">
        <v>1313</v>
      </c>
      <c r="B181" t="s">
        <v>1314</v>
      </c>
    </row>
    <row r="182" spans="1:2">
      <c r="A182" t="s">
        <v>1315</v>
      </c>
      <c r="B182" t="s">
        <v>1316</v>
      </c>
    </row>
    <row r="183" spans="1:2">
      <c r="A183" t="s">
        <v>1317</v>
      </c>
      <c r="B183" t="s">
        <v>1318</v>
      </c>
    </row>
    <row r="184" spans="1:2">
      <c r="A184" t="s">
        <v>1319</v>
      </c>
      <c r="B184" t="s">
        <v>1320</v>
      </c>
    </row>
    <row r="185" spans="1:2">
      <c r="A185" t="s">
        <v>1321</v>
      </c>
      <c r="B185" t="s">
        <v>1322</v>
      </c>
    </row>
    <row r="186" spans="1:2">
      <c r="A186" t="s">
        <v>1323</v>
      </c>
      <c r="B186" t="s">
        <v>1324</v>
      </c>
    </row>
    <row r="187" spans="1:2">
      <c r="A187" t="s">
        <v>1325</v>
      </c>
      <c r="B187" t="s">
        <v>1326</v>
      </c>
    </row>
    <row r="188" spans="1:2">
      <c r="A188" t="s">
        <v>1327</v>
      </c>
      <c r="B188" t="s">
        <v>1328</v>
      </c>
    </row>
    <row r="189" spans="1:2">
      <c r="A189" t="s">
        <v>1329</v>
      </c>
      <c r="B189" t="s">
        <v>1330</v>
      </c>
    </row>
    <row r="190" spans="1:2">
      <c r="A190" t="s">
        <v>1331</v>
      </c>
      <c r="B190" t="s">
        <v>1332</v>
      </c>
    </row>
    <row r="191" spans="1:2">
      <c r="A191" t="s">
        <v>1333</v>
      </c>
      <c r="B191" t="s">
        <v>1334</v>
      </c>
    </row>
    <row r="192" spans="1:2">
      <c r="A192" t="s">
        <v>1335</v>
      </c>
      <c r="B192" t="s">
        <v>1336</v>
      </c>
    </row>
    <row r="193" spans="1:2">
      <c r="A193" t="s">
        <v>1337</v>
      </c>
      <c r="B193" t="s">
        <v>1338</v>
      </c>
    </row>
    <row r="194" spans="1:2">
      <c r="A194" t="s">
        <v>1339</v>
      </c>
      <c r="B194" t="s">
        <v>1340</v>
      </c>
    </row>
    <row r="195" spans="1:2">
      <c r="A195" t="s">
        <v>1341</v>
      </c>
      <c r="B195" t="s">
        <v>1342</v>
      </c>
    </row>
    <row r="196" spans="1:2">
      <c r="A196" t="s">
        <v>1343</v>
      </c>
      <c r="B196" t="s">
        <v>1344</v>
      </c>
    </row>
    <row r="197" spans="1:2">
      <c r="A197" t="s">
        <v>1345</v>
      </c>
      <c r="B197" t="s">
        <v>1346</v>
      </c>
    </row>
    <row r="198" spans="1:2">
      <c r="A198" t="s">
        <v>1347</v>
      </c>
      <c r="B198" t="s">
        <v>1348</v>
      </c>
    </row>
    <row r="199" spans="1:2">
      <c r="A199" t="s">
        <v>1349</v>
      </c>
      <c r="B199" t="s">
        <v>1350</v>
      </c>
    </row>
    <row r="200" spans="1:2">
      <c r="A200" t="s">
        <v>1351</v>
      </c>
      <c r="B200" t="s">
        <v>1352</v>
      </c>
    </row>
    <row r="201" spans="1:2">
      <c r="A201" t="s">
        <v>1353</v>
      </c>
      <c r="B201" t="s">
        <v>1354</v>
      </c>
    </row>
    <row r="202" spans="1:2">
      <c r="A202" t="s">
        <v>1355</v>
      </c>
      <c r="B202" t="s">
        <v>1356</v>
      </c>
    </row>
    <row r="203" spans="1:2">
      <c r="A203" t="s">
        <v>1357</v>
      </c>
      <c r="B203" t="s">
        <v>1358</v>
      </c>
    </row>
    <row r="204" spans="1:2">
      <c r="A204" t="s">
        <v>1359</v>
      </c>
      <c r="B204" t="s">
        <v>1360</v>
      </c>
    </row>
    <row r="205" spans="1:2">
      <c r="A205" t="s">
        <v>1361</v>
      </c>
      <c r="B205" t="s">
        <v>1362</v>
      </c>
    </row>
    <row r="206" spans="1:2">
      <c r="A206" t="s">
        <v>1363</v>
      </c>
      <c r="B206" t="s">
        <v>1364</v>
      </c>
    </row>
    <row r="207" spans="1:2">
      <c r="A207" t="s">
        <v>1365</v>
      </c>
      <c r="B207" t="s">
        <v>1366</v>
      </c>
    </row>
    <row r="208" spans="1:2">
      <c r="A208" t="s">
        <v>1367</v>
      </c>
      <c r="B208" t="s">
        <v>1368</v>
      </c>
    </row>
    <row r="209" spans="1:2">
      <c r="A209" t="s">
        <v>1369</v>
      </c>
      <c r="B209" t="s">
        <v>1370</v>
      </c>
    </row>
    <row r="210" spans="1:2">
      <c r="A210" t="s">
        <v>1371</v>
      </c>
      <c r="B210" t="s">
        <v>1372</v>
      </c>
    </row>
    <row r="211" spans="1:2">
      <c r="A211" t="s">
        <v>1373</v>
      </c>
      <c r="B211" t="s">
        <v>1374</v>
      </c>
    </row>
    <row r="212" spans="1:2">
      <c r="A212" t="s">
        <v>1375</v>
      </c>
      <c r="B212" t="s">
        <v>1376</v>
      </c>
    </row>
    <row r="213" spans="1:2">
      <c r="A213" t="s">
        <v>1377</v>
      </c>
      <c r="B213" t="s">
        <v>1378</v>
      </c>
    </row>
    <row r="214" spans="1:2">
      <c r="A214" t="s">
        <v>1379</v>
      </c>
      <c r="B214" t="s">
        <v>1380</v>
      </c>
    </row>
    <row r="215" spans="1:2">
      <c r="A215" t="s">
        <v>1381</v>
      </c>
      <c r="B215" t="s">
        <v>1382</v>
      </c>
    </row>
    <row r="216" spans="1:2">
      <c r="A216" t="s">
        <v>1383</v>
      </c>
      <c r="B216" t="s">
        <v>1384</v>
      </c>
    </row>
    <row r="217" spans="1:2">
      <c r="A217" t="s">
        <v>1385</v>
      </c>
      <c r="B217" t="s">
        <v>1386</v>
      </c>
    </row>
    <row r="218" spans="1:2">
      <c r="A218" t="s">
        <v>1387</v>
      </c>
      <c r="B218" t="s">
        <v>1388</v>
      </c>
    </row>
    <row r="219" spans="1:2">
      <c r="A219" t="s">
        <v>1389</v>
      </c>
      <c r="B219" t="s">
        <v>1390</v>
      </c>
    </row>
    <row r="220" spans="1:2">
      <c r="A220" t="s">
        <v>1391</v>
      </c>
      <c r="B220" t="s">
        <v>1392</v>
      </c>
    </row>
    <row r="221" spans="1:2">
      <c r="A221" t="s">
        <v>1393</v>
      </c>
      <c r="B221" t="s">
        <v>1394</v>
      </c>
    </row>
    <row r="222" spans="1:2">
      <c r="A222" t="s">
        <v>1395</v>
      </c>
      <c r="B222" t="s">
        <v>1396</v>
      </c>
    </row>
    <row r="223" spans="1:2">
      <c r="A223" t="s">
        <v>1397</v>
      </c>
      <c r="B223" t="s">
        <v>1398</v>
      </c>
    </row>
    <row r="224" spans="1:2">
      <c r="A224" t="s">
        <v>1399</v>
      </c>
      <c r="B224" t="s">
        <v>1400</v>
      </c>
    </row>
    <row r="225" spans="1:2">
      <c r="A225" t="s">
        <v>1401</v>
      </c>
      <c r="B225" t="s">
        <v>1402</v>
      </c>
    </row>
    <row r="226" spans="1:2">
      <c r="A226" t="s">
        <v>1403</v>
      </c>
      <c r="B226" t="s">
        <v>1404</v>
      </c>
    </row>
    <row r="227" spans="1:2">
      <c r="A227" t="s">
        <v>1405</v>
      </c>
      <c r="B227" t="s">
        <v>1406</v>
      </c>
    </row>
    <row r="228" spans="1:2">
      <c r="A228" t="s">
        <v>1407</v>
      </c>
      <c r="B228" t="s">
        <v>1408</v>
      </c>
    </row>
    <row r="229" spans="1:2">
      <c r="A229" t="s">
        <v>1409</v>
      </c>
      <c r="B229" t="s">
        <v>1410</v>
      </c>
    </row>
    <row r="230" spans="1:2">
      <c r="A230" t="s">
        <v>1411</v>
      </c>
      <c r="B230" t="s">
        <v>1412</v>
      </c>
    </row>
    <row r="231" spans="1:2">
      <c r="A231" t="s">
        <v>1413</v>
      </c>
      <c r="B231" t="s">
        <v>1414</v>
      </c>
    </row>
    <row r="232" spans="1:2">
      <c r="A232" t="s">
        <v>1415</v>
      </c>
      <c r="B232" t="s">
        <v>1416</v>
      </c>
    </row>
    <row r="233" spans="1:2">
      <c r="A233" t="s">
        <v>1417</v>
      </c>
      <c r="B233" t="s">
        <v>1418</v>
      </c>
    </row>
    <row r="234" spans="1:2">
      <c r="A234" t="s">
        <v>1419</v>
      </c>
      <c r="B234" t="s">
        <v>1420</v>
      </c>
    </row>
    <row r="235" spans="1:2">
      <c r="A235" t="s">
        <v>1421</v>
      </c>
      <c r="B235" t="s">
        <v>1422</v>
      </c>
    </row>
    <row r="236" spans="1:2">
      <c r="A236" t="s">
        <v>1423</v>
      </c>
      <c r="B236" t="s">
        <v>1424</v>
      </c>
    </row>
    <row r="237" spans="1:2">
      <c r="A237" t="s">
        <v>1425</v>
      </c>
      <c r="B237" t="s">
        <v>1426</v>
      </c>
    </row>
    <row r="238" spans="1:2">
      <c r="A238" t="s">
        <v>1427</v>
      </c>
      <c r="B238" t="s">
        <v>1428</v>
      </c>
    </row>
    <row r="239" spans="1:2">
      <c r="A239" t="s">
        <v>1429</v>
      </c>
      <c r="B239" t="s">
        <v>1430</v>
      </c>
    </row>
    <row r="240" spans="1:2">
      <c r="A240" t="s">
        <v>1431</v>
      </c>
      <c r="B240" t="s">
        <v>1432</v>
      </c>
    </row>
    <row r="241" spans="1:2">
      <c r="A241" t="s">
        <v>1433</v>
      </c>
      <c r="B241" t="s">
        <v>1434</v>
      </c>
    </row>
    <row r="242" spans="1:2">
      <c r="A242" t="s">
        <v>1435</v>
      </c>
      <c r="B242" t="s">
        <v>1436</v>
      </c>
    </row>
    <row r="243" spans="1:2">
      <c r="A243" t="s">
        <v>1437</v>
      </c>
      <c r="B243" t="s">
        <v>1438</v>
      </c>
    </row>
    <row r="244" spans="1:2">
      <c r="A244" t="s">
        <v>1439</v>
      </c>
      <c r="B244" t="s">
        <v>1440</v>
      </c>
    </row>
    <row r="245" spans="1:2">
      <c r="A245" t="s">
        <v>1441</v>
      </c>
      <c r="B245" t="s">
        <v>1442</v>
      </c>
    </row>
    <row r="246" spans="1:2">
      <c r="A246" t="s">
        <v>1443</v>
      </c>
      <c r="B246" t="s">
        <v>1444</v>
      </c>
    </row>
    <row r="247" spans="1:2">
      <c r="A247" t="s">
        <v>1445</v>
      </c>
      <c r="B247" t="s">
        <v>1446</v>
      </c>
    </row>
    <row r="248" spans="1:2">
      <c r="A248" t="s">
        <v>1447</v>
      </c>
      <c r="B248" t="s">
        <v>1448</v>
      </c>
    </row>
    <row r="249" spans="1:2">
      <c r="A249" t="s">
        <v>1449</v>
      </c>
      <c r="B249" t="s">
        <v>1450</v>
      </c>
    </row>
    <row r="250" spans="1:2">
      <c r="A250" t="s">
        <v>1451</v>
      </c>
      <c r="B250" t="s">
        <v>1452</v>
      </c>
    </row>
    <row r="251" spans="1:2">
      <c r="A251" t="s">
        <v>1453</v>
      </c>
      <c r="B251" t="s">
        <v>1454</v>
      </c>
    </row>
  </sheetData>
  <pageMargins left="0.7" right="0.7" top="0.75" bottom="0.75" header="0.3" footer="0.3"/>
  <pageSetup paperSize="9" orientation="portrait" r:id="rId1"/>
  <headerFooter>
    <oddFooter>&amp;C&amp;1#&amp;"Calibri"&amp;10&amp;K000000Internal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87C64-4557-4FAA-A9BF-ED0B0BC7881B}">
  <sheetPr codeName="Sheet9">
    <pageSetUpPr fitToPage="1"/>
  </sheetPr>
  <dimension ref="A1:J72"/>
  <sheetViews>
    <sheetView showGridLines="0" topLeftCell="A5" zoomScale="80" zoomScaleNormal="80" workbookViewId="0">
      <selection activeCell="C25" sqref="C25"/>
    </sheetView>
  </sheetViews>
  <sheetFormatPr defaultColWidth="9.1796875" defaultRowHeight="43.5" customHeight="1"/>
  <cols>
    <col min="1" max="1" width="2.54296875" style="34" customWidth="1"/>
    <col min="2" max="2" width="8.54296875" style="38" customWidth="1"/>
    <col min="3" max="3" width="114.453125" style="34" customWidth="1"/>
    <col min="4" max="4" width="7.54296875" style="91" customWidth="1"/>
    <col min="5" max="6" width="18.54296875" style="34" customWidth="1"/>
    <col min="7" max="16384" width="9.1796875" style="34"/>
  </cols>
  <sheetData>
    <row r="1" spans="1:6" ht="10.15" customHeight="1"/>
    <row r="2" spans="1:6" ht="28" customHeight="1">
      <c r="A2" s="30"/>
      <c r="B2" s="446" t="s">
        <v>831</v>
      </c>
      <c r="C2" s="446"/>
      <c r="D2" s="446"/>
      <c r="E2" s="446"/>
      <c r="F2" s="446"/>
    </row>
    <row r="3" spans="1:6" ht="14.5" customHeight="1">
      <c r="B3" s="244" t="s">
        <v>1</v>
      </c>
    </row>
    <row r="4" spans="1:6" ht="14.5">
      <c r="E4" s="472" t="s">
        <v>584</v>
      </c>
      <c r="F4" s="472"/>
    </row>
    <row r="5" spans="1:6" ht="14.5">
      <c r="E5" s="223" t="s">
        <v>7</v>
      </c>
      <c r="F5" s="223" t="s">
        <v>8</v>
      </c>
    </row>
    <row r="6" spans="1:6" ht="14.5">
      <c r="D6" s="116" t="s">
        <v>0</v>
      </c>
      <c r="E6" s="226" t="s">
        <v>4</v>
      </c>
      <c r="F6" s="226" t="s">
        <v>5</v>
      </c>
    </row>
    <row r="7" spans="1:6" ht="14.5">
      <c r="B7" s="276" t="s">
        <v>585</v>
      </c>
      <c r="C7" s="277"/>
      <c r="D7" s="277"/>
      <c r="E7" s="277"/>
      <c r="F7" s="278"/>
    </row>
    <row r="8" spans="1:6" ht="14.5">
      <c r="B8" s="104"/>
      <c r="C8" s="62" t="s">
        <v>586</v>
      </c>
      <c r="D8" s="102">
        <v>1</v>
      </c>
      <c r="E8" s="326">
        <v>31920799168.702499</v>
      </c>
      <c r="F8" s="323">
        <v>31407608101.447147</v>
      </c>
    </row>
    <row r="9" spans="1:6" ht="29">
      <c r="B9" s="104"/>
      <c r="C9" s="62" t="s">
        <v>587</v>
      </c>
      <c r="D9" s="64">
        <v>2</v>
      </c>
      <c r="E9" s="326"/>
      <c r="F9" s="323"/>
    </row>
    <row r="10" spans="1:6" ht="14.5">
      <c r="B10" s="104"/>
      <c r="C10" s="62" t="s">
        <v>588</v>
      </c>
      <c r="D10" s="64">
        <v>3</v>
      </c>
      <c r="E10" s="326">
        <v>-662714392.53209996</v>
      </c>
      <c r="F10" s="323">
        <v>-1226064934.25</v>
      </c>
    </row>
    <row r="11" spans="1:6" ht="14.5">
      <c r="B11" s="104"/>
      <c r="C11" s="62" t="s">
        <v>589</v>
      </c>
      <c r="D11" s="64">
        <v>4</v>
      </c>
      <c r="E11" s="326"/>
      <c r="F11" s="323"/>
    </row>
    <row r="12" spans="1:6" ht="14.5">
      <c r="B12" s="104"/>
      <c r="C12" s="105" t="s">
        <v>590</v>
      </c>
      <c r="D12" s="64">
        <v>5</v>
      </c>
      <c r="E12" s="326"/>
      <c r="F12" s="323"/>
    </row>
    <row r="13" spans="1:6" ht="14.5">
      <c r="B13" s="104"/>
      <c r="C13" s="62" t="s">
        <v>591</v>
      </c>
      <c r="D13" s="102">
        <v>6</v>
      </c>
      <c r="E13" s="326">
        <v>-38452275.609999999</v>
      </c>
      <c r="F13" s="323">
        <v>-28080063.550000001</v>
      </c>
    </row>
    <row r="14" spans="1:6" ht="14.5">
      <c r="B14" s="104"/>
      <c r="C14" s="106" t="s">
        <v>592</v>
      </c>
      <c r="D14" s="102">
        <v>7</v>
      </c>
      <c r="E14" s="391">
        <f>E8+E9+E10+E11+E12+E13</f>
        <v>31219632500.560398</v>
      </c>
      <c r="F14" s="391">
        <f>F8+F9+F10+F11+F12+F13</f>
        <v>30153463103.647148</v>
      </c>
    </row>
    <row r="15" spans="1:6" ht="14.5">
      <c r="B15" s="276" t="s">
        <v>593</v>
      </c>
      <c r="C15" s="277"/>
      <c r="D15" s="277"/>
      <c r="E15" s="308"/>
      <c r="F15" s="309"/>
    </row>
    <row r="16" spans="1:6" ht="14.5">
      <c r="B16" s="104"/>
      <c r="C16" s="59" t="s">
        <v>594</v>
      </c>
      <c r="D16" s="64">
        <v>8</v>
      </c>
      <c r="E16" s="391">
        <v>8695121.8479999993</v>
      </c>
      <c r="F16" s="323">
        <v>1397627.3466039002</v>
      </c>
    </row>
    <row r="17" spans="2:6" ht="14.5">
      <c r="B17" s="104"/>
      <c r="C17" s="107" t="s">
        <v>595</v>
      </c>
      <c r="D17" s="64" t="s">
        <v>844</v>
      </c>
      <c r="E17" s="326"/>
      <c r="F17" s="323"/>
    </row>
    <row r="18" spans="2:6" ht="14.5">
      <c r="B18" s="104"/>
      <c r="C18" s="62" t="s">
        <v>596</v>
      </c>
      <c r="D18" s="64">
        <v>9</v>
      </c>
      <c r="E18" s="326">
        <v>126480311.36229999</v>
      </c>
      <c r="F18" s="323">
        <v>155176318.967439</v>
      </c>
    </row>
    <row r="19" spans="2:6" ht="14.5">
      <c r="B19" s="104"/>
      <c r="C19" s="108" t="s">
        <v>597</v>
      </c>
      <c r="D19" s="64" t="s">
        <v>854</v>
      </c>
      <c r="E19" s="326"/>
      <c r="F19" s="323"/>
    </row>
    <row r="20" spans="2:6" ht="14.5">
      <c r="B20" s="104"/>
      <c r="C20" s="108" t="s">
        <v>598</v>
      </c>
      <c r="D20" s="64" t="s">
        <v>912</v>
      </c>
      <c r="E20" s="326"/>
      <c r="F20" s="323"/>
    </row>
    <row r="21" spans="2:6" ht="14.5">
      <c r="B21" s="104"/>
      <c r="C21" s="60" t="s">
        <v>599</v>
      </c>
      <c r="D21" s="57">
        <v>10</v>
      </c>
      <c r="E21" s="391"/>
      <c r="F21" s="323"/>
    </row>
    <row r="22" spans="2:6" ht="14.5">
      <c r="B22" s="104"/>
      <c r="C22" s="109" t="s">
        <v>760</v>
      </c>
      <c r="D22" s="57" t="s">
        <v>855</v>
      </c>
      <c r="E22" s="391"/>
      <c r="F22" s="323"/>
    </row>
    <row r="23" spans="2:6" ht="14.5">
      <c r="B23" s="104"/>
      <c r="C23" s="109" t="s">
        <v>600</v>
      </c>
      <c r="D23" s="57" t="s">
        <v>914</v>
      </c>
      <c r="E23" s="391"/>
      <c r="F23" s="323"/>
    </row>
    <row r="24" spans="2:6" ht="14.5">
      <c r="B24" s="104"/>
      <c r="C24" s="62" t="s">
        <v>601</v>
      </c>
      <c r="D24" s="64">
        <v>11</v>
      </c>
      <c r="E24" s="326"/>
      <c r="F24" s="323"/>
    </row>
    <row r="25" spans="2:6" ht="14.5">
      <c r="B25" s="104"/>
      <c r="C25" s="62" t="s">
        <v>602</v>
      </c>
      <c r="D25" s="64">
        <v>12</v>
      </c>
      <c r="E25" s="326"/>
      <c r="F25" s="323"/>
    </row>
    <row r="26" spans="2:6" ht="14.5">
      <c r="B26" s="104"/>
      <c r="C26" s="110" t="s">
        <v>603</v>
      </c>
      <c r="D26" s="70">
        <v>13</v>
      </c>
      <c r="E26" s="391">
        <f>SUM(E16:E25)</f>
        <v>135175433.2103</v>
      </c>
      <c r="F26" s="391">
        <f>SUM(F16:F25)</f>
        <v>156573946.3140429</v>
      </c>
    </row>
    <row r="27" spans="2:6" ht="14.5">
      <c r="B27" s="276" t="s">
        <v>604</v>
      </c>
      <c r="C27" s="277"/>
      <c r="D27" s="277"/>
      <c r="E27" s="308"/>
      <c r="F27" s="309"/>
    </row>
    <row r="28" spans="2:6" ht="14.5">
      <c r="B28" s="104"/>
      <c r="C28" s="62" t="s">
        <v>605</v>
      </c>
      <c r="D28" s="102">
        <v>14</v>
      </c>
      <c r="E28" s="391"/>
      <c r="F28" s="326"/>
    </row>
    <row r="29" spans="2:6" ht="14.5">
      <c r="B29" s="104"/>
      <c r="C29" s="62" t="s">
        <v>606</v>
      </c>
      <c r="D29" s="102">
        <v>15</v>
      </c>
      <c r="E29" s="385"/>
      <c r="F29" s="326"/>
    </row>
    <row r="30" spans="2:6" ht="14.5">
      <c r="B30" s="104"/>
      <c r="C30" s="62" t="s">
        <v>607</v>
      </c>
      <c r="D30" s="102">
        <v>16</v>
      </c>
      <c r="E30" s="326">
        <v>44014107.797799997</v>
      </c>
      <c r="F30" s="326">
        <v>22608416.460000001</v>
      </c>
    </row>
    <row r="31" spans="2:6" ht="14.5">
      <c r="B31" s="104"/>
      <c r="C31" s="62" t="s">
        <v>608</v>
      </c>
      <c r="D31" s="64" t="s">
        <v>862</v>
      </c>
      <c r="E31" s="326"/>
      <c r="F31" s="326"/>
    </row>
    <row r="32" spans="2:6" ht="14.5">
      <c r="B32" s="104"/>
      <c r="C32" s="62" t="s">
        <v>609</v>
      </c>
      <c r="D32" s="64">
        <v>17</v>
      </c>
      <c r="E32" s="326"/>
      <c r="F32" s="326"/>
    </row>
    <row r="33" spans="2:6" ht="14.5">
      <c r="B33" s="104"/>
      <c r="C33" s="62" t="s">
        <v>610</v>
      </c>
      <c r="D33" s="64" t="s">
        <v>915</v>
      </c>
      <c r="E33" s="326"/>
      <c r="F33" s="326"/>
    </row>
    <row r="34" spans="2:6" ht="14.5">
      <c r="B34" s="104"/>
      <c r="C34" s="110" t="s">
        <v>611</v>
      </c>
      <c r="D34" s="70">
        <v>18</v>
      </c>
      <c r="E34" s="391">
        <f>SUM(E28:E33)</f>
        <v>44014107.797799997</v>
      </c>
      <c r="F34" s="391">
        <f>SUM(F28:F33)</f>
        <v>22608416.460000001</v>
      </c>
    </row>
    <row r="35" spans="2:6" ht="14.5">
      <c r="B35" s="276" t="s">
        <v>612</v>
      </c>
      <c r="C35" s="277"/>
      <c r="D35" s="277"/>
      <c r="E35" s="308"/>
      <c r="F35" s="309"/>
    </row>
    <row r="36" spans="2:6" ht="14.5">
      <c r="B36" s="104"/>
      <c r="C36" s="62" t="s">
        <v>613</v>
      </c>
      <c r="D36" s="102">
        <v>19</v>
      </c>
      <c r="E36" s="391">
        <v>1923147896.7</v>
      </c>
      <c r="F36" s="326">
        <v>1658069738.24</v>
      </c>
    </row>
    <row r="37" spans="2:6" ht="14.5">
      <c r="B37" s="104"/>
      <c r="C37" s="62" t="s">
        <v>614</v>
      </c>
      <c r="D37" s="102">
        <v>20</v>
      </c>
      <c r="E37" s="391">
        <f>E39-E36-E38</f>
        <v>-1304913610.0650001</v>
      </c>
      <c r="F37" s="391">
        <f>F39-F36</f>
        <v>-1090522413.0380001</v>
      </c>
    </row>
    <row r="38" spans="2:6" ht="14.5">
      <c r="B38" s="104"/>
      <c r="C38" s="62" t="s">
        <v>615</v>
      </c>
      <c r="D38" s="102">
        <v>21</v>
      </c>
      <c r="E38" s="326"/>
      <c r="F38" s="326"/>
    </row>
    <row r="39" spans="2:6" ht="14.5">
      <c r="B39" s="104"/>
      <c r="C39" s="110" t="s">
        <v>616</v>
      </c>
      <c r="D39" s="70">
        <v>22</v>
      </c>
      <c r="E39" s="326">
        <v>618234286.63499999</v>
      </c>
      <c r="F39" s="326">
        <v>567547325.20200002</v>
      </c>
    </row>
    <row r="40" spans="2:6" ht="14.25" customHeight="1">
      <c r="B40" s="276" t="s">
        <v>617</v>
      </c>
      <c r="C40" s="277"/>
      <c r="D40" s="277"/>
      <c r="E40" s="308"/>
      <c r="F40" s="309"/>
    </row>
    <row r="41" spans="2:6" ht="14.5">
      <c r="B41" s="104"/>
      <c r="C41" s="62" t="s">
        <v>618</v>
      </c>
      <c r="D41" s="64" t="s">
        <v>847</v>
      </c>
      <c r="E41" s="326"/>
      <c r="F41" s="323"/>
    </row>
    <row r="42" spans="2:6" ht="14.5">
      <c r="B42" s="104"/>
      <c r="C42" s="62" t="s">
        <v>619</v>
      </c>
      <c r="D42" s="64" t="s">
        <v>916</v>
      </c>
      <c r="E42" s="326"/>
      <c r="F42" s="323"/>
    </row>
    <row r="43" spans="2:6" ht="14.5">
      <c r="B43" s="104"/>
      <c r="C43" s="107" t="s">
        <v>620</v>
      </c>
      <c r="D43" s="102" t="s">
        <v>917</v>
      </c>
      <c r="E43" s="326"/>
      <c r="F43" s="323"/>
    </row>
    <row r="44" spans="2:6" ht="72.5">
      <c r="B44" s="104"/>
      <c r="C44" s="111" t="s">
        <v>621</v>
      </c>
      <c r="D44" s="102" t="s">
        <v>918</v>
      </c>
      <c r="E44" s="391"/>
      <c r="F44" s="323"/>
    </row>
    <row r="45" spans="2:6" ht="87">
      <c r="B45" s="104"/>
      <c r="C45" s="111" t="s">
        <v>622</v>
      </c>
      <c r="D45" s="102" t="s">
        <v>919</v>
      </c>
      <c r="E45" s="391"/>
      <c r="F45" s="323"/>
    </row>
    <row r="46" spans="2:6" ht="14.5">
      <c r="B46" s="104"/>
      <c r="C46" s="107" t="s">
        <v>623</v>
      </c>
      <c r="D46" s="102" t="s">
        <v>920</v>
      </c>
      <c r="E46" s="326"/>
      <c r="F46" s="323"/>
    </row>
    <row r="47" spans="2:6" ht="14.5">
      <c r="B47" s="104"/>
      <c r="C47" s="107" t="s">
        <v>624</v>
      </c>
      <c r="D47" s="102" t="s">
        <v>921</v>
      </c>
      <c r="E47" s="326"/>
      <c r="F47" s="323"/>
    </row>
    <row r="48" spans="2:6" ht="14.5">
      <c r="B48" s="104"/>
      <c r="C48" s="107" t="s">
        <v>625</v>
      </c>
      <c r="D48" s="102" t="s">
        <v>922</v>
      </c>
      <c r="E48" s="326"/>
      <c r="F48" s="323"/>
    </row>
    <row r="49" spans="2:10" ht="14.5">
      <c r="B49" s="104"/>
      <c r="C49" s="107" t="s">
        <v>626</v>
      </c>
      <c r="D49" s="102" t="s">
        <v>923</v>
      </c>
      <c r="E49" s="326"/>
      <c r="F49" s="323"/>
    </row>
    <row r="50" spans="2:10" ht="14.5">
      <c r="B50" s="104"/>
      <c r="C50" s="107" t="s">
        <v>627</v>
      </c>
      <c r="D50" s="102" t="s">
        <v>924</v>
      </c>
      <c r="E50" s="326"/>
      <c r="F50" s="323"/>
    </row>
    <row r="51" spans="2:10" ht="14.5">
      <c r="B51" s="104"/>
      <c r="C51" s="108" t="s">
        <v>1596</v>
      </c>
      <c r="D51" s="103" t="s">
        <v>925</v>
      </c>
      <c r="E51" s="326">
        <v>-3824393260</v>
      </c>
      <c r="F51" s="326">
        <v>0</v>
      </c>
    </row>
    <row r="52" spans="2:10" ht="14.25" customHeight="1">
      <c r="B52" s="276" t="s">
        <v>628</v>
      </c>
      <c r="C52" s="277"/>
      <c r="D52" s="277"/>
      <c r="E52" s="308"/>
      <c r="F52" s="309"/>
    </row>
    <row r="53" spans="2:10" ht="14.5">
      <c r="B53" s="104"/>
      <c r="C53" s="112" t="s">
        <v>629</v>
      </c>
      <c r="D53" s="102">
        <v>23</v>
      </c>
      <c r="E53" s="391">
        <v>1222428630.23</v>
      </c>
      <c r="F53" s="323">
        <v>1192168489.1199999</v>
      </c>
    </row>
    <row r="54" spans="2:10" ht="14.5">
      <c r="B54" s="104"/>
      <c r="C54" s="113" t="s">
        <v>62</v>
      </c>
      <c r="D54" s="102">
        <v>24</v>
      </c>
      <c r="E54" s="326">
        <f>E14+E26+E34+E39+E51</f>
        <v>28192663068.203495</v>
      </c>
      <c r="F54" s="323">
        <f>F14+F26+F34+F39+F51</f>
        <v>30900192791.623188</v>
      </c>
    </row>
    <row r="55" spans="2:10" ht="14.25" customHeight="1">
      <c r="B55" s="276" t="s">
        <v>61</v>
      </c>
      <c r="C55" s="277"/>
      <c r="D55" s="277"/>
      <c r="E55" s="308"/>
      <c r="F55" s="309"/>
    </row>
    <row r="56" spans="2:10" ht="14.5">
      <c r="B56" s="104"/>
      <c r="C56" s="114" t="s">
        <v>61</v>
      </c>
      <c r="D56" s="102">
        <v>25</v>
      </c>
      <c r="E56" s="327">
        <f>E53/E54</f>
        <v>4.3359814121592885E-2</v>
      </c>
      <c r="F56" s="327">
        <v>3.8581263785615855E-2</v>
      </c>
    </row>
    <row r="57" spans="2:10" ht="14.5">
      <c r="B57" s="104"/>
      <c r="C57" s="62" t="s">
        <v>630</v>
      </c>
      <c r="D57" s="64" t="s">
        <v>926</v>
      </c>
      <c r="E57" s="327">
        <f>E53/E54</f>
        <v>4.3359814121592885E-2</v>
      </c>
      <c r="F57" s="325">
        <f>F56</f>
        <v>3.8581263785615855E-2</v>
      </c>
    </row>
    <row r="58" spans="2:10" ht="14.5">
      <c r="B58" s="104"/>
      <c r="C58" s="62" t="s">
        <v>632</v>
      </c>
      <c r="D58" s="64" t="s">
        <v>631</v>
      </c>
      <c r="E58" s="327">
        <v>3.8199999999999998E-2</v>
      </c>
      <c r="F58" s="327">
        <f>F56</f>
        <v>3.8581263785615855E-2</v>
      </c>
    </row>
    <row r="59" spans="2:10" ht="14.5">
      <c r="B59" s="104"/>
      <c r="C59" s="62" t="s">
        <v>633</v>
      </c>
      <c r="D59" s="64">
        <v>26</v>
      </c>
      <c r="E59" s="394">
        <v>3.1E-2</v>
      </c>
      <c r="F59" s="325">
        <v>0.03</v>
      </c>
    </row>
    <row r="60" spans="2:10" ht="14.5">
      <c r="B60" s="104"/>
      <c r="C60" s="62" t="s">
        <v>634</v>
      </c>
      <c r="D60" s="64" t="s">
        <v>927</v>
      </c>
      <c r="E60" s="394">
        <v>3.1E-2</v>
      </c>
      <c r="F60" s="325">
        <v>0.03</v>
      </c>
    </row>
    <row r="61" spans="2:10" ht="14.5">
      <c r="B61" s="104"/>
      <c r="C61" s="62" t="s">
        <v>635</v>
      </c>
      <c r="D61" s="64">
        <v>27</v>
      </c>
      <c r="E61" s="394">
        <v>0</v>
      </c>
      <c r="F61" s="394">
        <v>0</v>
      </c>
    </row>
    <row r="62" spans="2:10" ht="14.25" customHeight="1">
      <c r="B62" s="276" t="s">
        <v>636</v>
      </c>
      <c r="C62" s="277"/>
      <c r="D62" s="277"/>
      <c r="E62" s="308"/>
      <c r="F62" s="309"/>
    </row>
    <row r="63" spans="2:10" ht="14.5">
      <c r="B63" s="104"/>
      <c r="C63" s="62" t="s">
        <v>637</v>
      </c>
      <c r="D63" s="64" t="s">
        <v>928</v>
      </c>
      <c r="E63" s="324"/>
      <c r="F63" s="323"/>
      <c r="J63" s="17"/>
    </row>
    <row r="64" spans="2:10" ht="14.25" customHeight="1">
      <c r="B64" s="276" t="s">
        <v>941</v>
      </c>
      <c r="C64" s="277"/>
      <c r="D64" s="277"/>
      <c r="E64" s="308"/>
      <c r="F64" s="309"/>
    </row>
    <row r="65" spans="2:10" ht="29">
      <c r="B65" s="104"/>
      <c r="C65" s="62" t="s">
        <v>638</v>
      </c>
      <c r="D65" s="64">
        <v>28</v>
      </c>
      <c r="E65" s="324"/>
      <c r="F65" s="323"/>
      <c r="J65" s="17"/>
    </row>
    <row r="66" spans="2:10" ht="29">
      <c r="B66" s="104"/>
      <c r="C66" s="62" t="s">
        <v>639</v>
      </c>
      <c r="D66" s="64">
        <v>29</v>
      </c>
      <c r="E66" s="324"/>
      <c r="F66" s="323"/>
      <c r="J66" s="17"/>
    </row>
    <row r="67" spans="2:10">
      <c r="B67" s="104"/>
      <c r="C67" s="62" t="s">
        <v>640</v>
      </c>
      <c r="D67" s="64">
        <v>30</v>
      </c>
      <c r="E67" s="324"/>
      <c r="F67" s="323"/>
      <c r="J67" s="17"/>
    </row>
    <row r="68" spans="2:10">
      <c r="B68" s="104"/>
      <c r="C68" s="62" t="s">
        <v>642</v>
      </c>
      <c r="D68" s="64" t="s">
        <v>641</v>
      </c>
      <c r="E68" s="324"/>
      <c r="F68" s="323"/>
      <c r="J68" s="17"/>
    </row>
    <row r="69" spans="2:10">
      <c r="B69" s="104"/>
      <c r="C69" s="62" t="s">
        <v>643</v>
      </c>
      <c r="D69" s="64">
        <v>31</v>
      </c>
      <c r="E69" s="328"/>
      <c r="F69" s="325"/>
      <c r="J69" s="17"/>
    </row>
    <row r="70" spans="2:10">
      <c r="B70" s="104"/>
      <c r="C70" s="62" t="s">
        <v>645</v>
      </c>
      <c r="D70" s="64" t="s">
        <v>644</v>
      </c>
      <c r="E70" s="328"/>
      <c r="F70" s="325"/>
      <c r="J70" s="17"/>
    </row>
    <row r="72" spans="2:10" ht="110.5" customHeight="1">
      <c r="C72" s="473" t="s">
        <v>1597</v>
      </c>
      <c r="D72" s="474"/>
      <c r="E72" s="474"/>
      <c r="F72" s="475"/>
    </row>
  </sheetData>
  <mergeCells count="3">
    <mergeCell ref="B2:F2"/>
    <mergeCell ref="E4:F4"/>
    <mergeCell ref="C72:F72"/>
  </mergeCells>
  <pageMargins left="0.70866141732283472" right="0.70866141732283472" top="0.74803149606299213" bottom="0.74803149606299213" header="0.31496062992125984" footer="0.31496062992125984"/>
  <pageSetup paperSize="9" scale="79" fitToHeight="0" orientation="landscape" verticalDpi="1200" r:id="rId1"/>
  <headerFooter>
    <oddHeader>&amp;CEN 
Annex XI</oddHeader>
    <oddFooter>&amp;C&amp;"Calibri"&amp;11&amp;K0000001_x000D_&amp;1#&amp;"Calibri"&amp;10&amp;K000000Internal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13E62-02A2-4A89-9F25-72191D86EE22}">
  <sheetPr codeName="Sheet10"/>
  <dimension ref="B1:D18"/>
  <sheetViews>
    <sheetView showGridLines="0" zoomScale="80" zoomScaleNormal="80" workbookViewId="0">
      <selection activeCell="B21" sqref="B21"/>
    </sheetView>
  </sheetViews>
  <sheetFormatPr defaultColWidth="9.1796875" defaultRowHeight="14.5"/>
  <cols>
    <col min="1" max="1" width="2.54296875" style="34" customWidth="1"/>
    <col min="2" max="2" width="92.54296875" style="34" customWidth="1"/>
    <col min="3" max="3" width="7.54296875" style="34" customWidth="1"/>
    <col min="4" max="4" width="18.54296875" style="34" customWidth="1"/>
    <col min="5" max="16384" width="9.1796875" style="34"/>
  </cols>
  <sheetData>
    <row r="1" spans="2:4" ht="10.15" customHeight="1"/>
    <row r="2" spans="2:4" ht="28" customHeight="1">
      <c r="B2" s="476" t="s">
        <v>832</v>
      </c>
      <c r="C2" s="476"/>
      <c r="D2" s="476"/>
    </row>
    <row r="3" spans="2:4" ht="14.5" customHeight="1">
      <c r="B3" s="244" t="s">
        <v>1</v>
      </c>
      <c r="C3" s="31"/>
      <c r="D3" s="31"/>
    </row>
    <row r="5" spans="2:4" ht="29">
      <c r="D5" s="73" t="s">
        <v>584</v>
      </c>
    </row>
    <row r="6" spans="2:4">
      <c r="C6" s="70" t="s">
        <v>0</v>
      </c>
      <c r="D6" s="84" t="s">
        <v>4</v>
      </c>
    </row>
    <row r="7" spans="2:4">
      <c r="B7" s="63" t="s">
        <v>646</v>
      </c>
      <c r="C7" s="57" t="s">
        <v>186</v>
      </c>
      <c r="D7" s="378">
        <v>30988440615.930401</v>
      </c>
    </row>
    <row r="8" spans="2:4">
      <c r="B8" s="60" t="s">
        <v>647</v>
      </c>
      <c r="C8" s="57" t="s">
        <v>188</v>
      </c>
      <c r="D8" s="379">
        <v>322479.76</v>
      </c>
    </row>
    <row r="9" spans="2:4">
      <c r="B9" s="60" t="s">
        <v>648</v>
      </c>
      <c r="C9" s="57" t="s">
        <v>929</v>
      </c>
      <c r="D9" s="380">
        <v>30988118136.170399</v>
      </c>
    </row>
    <row r="10" spans="2:4">
      <c r="B10" s="251" t="s">
        <v>480</v>
      </c>
      <c r="C10" s="57" t="s">
        <v>205</v>
      </c>
      <c r="D10" s="379">
        <v>20742848.32</v>
      </c>
    </row>
    <row r="11" spans="2:4">
      <c r="B11" s="251" t="s">
        <v>649</v>
      </c>
      <c r="C11" s="57" t="s">
        <v>930</v>
      </c>
      <c r="D11" s="379">
        <v>4631611114.7700005</v>
      </c>
    </row>
    <row r="12" spans="2:4">
      <c r="B12" s="251" t="s">
        <v>650</v>
      </c>
      <c r="C12" s="57" t="s">
        <v>931</v>
      </c>
      <c r="D12" s="379"/>
    </row>
    <row r="13" spans="2:4">
      <c r="B13" s="251" t="s">
        <v>215</v>
      </c>
      <c r="C13" s="57" t="s">
        <v>932</v>
      </c>
      <c r="D13" s="379">
        <v>82386121.25</v>
      </c>
    </row>
    <row r="14" spans="2:4">
      <c r="B14" s="251" t="s">
        <v>651</v>
      </c>
      <c r="C14" s="57" t="s">
        <v>933</v>
      </c>
      <c r="D14" s="379">
        <v>23315450927.93</v>
      </c>
    </row>
    <row r="15" spans="2:4">
      <c r="B15" s="251" t="s">
        <v>484</v>
      </c>
      <c r="C15" s="57" t="s">
        <v>934</v>
      </c>
      <c r="D15" s="379">
        <v>1388217194.96</v>
      </c>
    </row>
    <row r="16" spans="2:4">
      <c r="B16" s="251" t="s">
        <v>216</v>
      </c>
      <c r="C16" s="57" t="s">
        <v>935</v>
      </c>
      <c r="D16" s="379">
        <v>276758760.10000002</v>
      </c>
    </row>
    <row r="17" spans="2:4">
      <c r="B17" s="251" t="s">
        <v>478</v>
      </c>
      <c r="C17" s="57" t="s">
        <v>936</v>
      </c>
      <c r="D17" s="379">
        <v>305814407.70999998</v>
      </c>
    </row>
    <row r="18" spans="2:4">
      <c r="B18" s="251" t="s">
        <v>652</v>
      </c>
      <c r="C18" s="57" t="s">
        <v>937</v>
      </c>
      <c r="D18" s="379">
        <v>967136761.13039994</v>
      </c>
    </row>
  </sheetData>
  <mergeCells count="1">
    <mergeCell ref="B2:D2"/>
  </mergeCells>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&amp;C&amp;"Calibri"&amp;11&amp;K0000001_x000D_&amp;1#&amp;"Calibri"&amp;10&amp;K000000Internal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C5EB3-3C27-44E2-9E40-107B3824FB72}">
  <sheetPr codeName="Sheet14"/>
  <dimension ref="A1:L40"/>
  <sheetViews>
    <sheetView showGridLines="0" zoomScale="80" zoomScaleNormal="80" workbookViewId="0">
      <selection activeCell="B21" sqref="B21"/>
    </sheetView>
  </sheetViews>
  <sheetFormatPr defaultColWidth="9.1796875" defaultRowHeight="14.5"/>
  <cols>
    <col min="1" max="1" width="2.54296875" style="34" customWidth="1"/>
    <col min="2" max="2" width="10.26953125" style="34" customWidth="1"/>
    <col min="3" max="3" width="74.7265625" style="34" customWidth="1"/>
    <col min="4" max="4" width="7.54296875" style="1" customWidth="1"/>
    <col min="5" max="12" width="18.54296875" style="34" customWidth="1"/>
    <col min="13" max="16384" width="9.1796875" style="34"/>
  </cols>
  <sheetData>
    <row r="1" spans="1:12" ht="10.15" customHeight="1"/>
    <row r="2" spans="1:12" ht="28" customHeight="1">
      <c r="B2" s="446" t="s">
        <v>828</v>
      </c>
      <c r="C2" s="446"/>
      <c r="D2" s="446"/>
      <c r="E2" s="446"/>
      <c r="F2" s="446"/>
      <c r="G2" s="446"/>
      <c r="H2" s="446"/>
      <c r="I2" s="446"/>
      <c r="J2" s="446"/>
      <c r="K2" s="446"/>
      <c r="L2" s="446"/>
    </row>
    <row r="3" spans="1:12" ht="14.5" customHeight="1">
      <c r="A3" s="27"/>
      <c r="B3" s="244" t="s">
        <v>1</v>
      </c>
    </row>
    <row r="4" spans="1:12" ht="15.5">
      <c r="A4" s="27"/>
    </row>
    <row r="5" spans="1:12">
      <c r="B5" s="261" t="s">
        <v>945</v>
      </c>
      <c r="E5" s="441" t="s">
        <v>489</v>
      </c>
      <c r="F5" s="441"/>
      <c r="G5" s="441"/>
      <c r="H5" s="441"/>
      <c r="I5" s="477" t="s">
        <v>490</v>
      </c>
      <c r="J5" s="478"/>
      <c r="K5" s="478"/>
      <c r="L5" s="479"/>
    </row>
    <row r="6" spans="1:12">
      <c r="B6" s="12"/>
      <c r="D6" s="70" t="s">
        <v>0</v>
      </c>
      <c r="E6" s="70" t="s">
        <v>4</v>
      </c>
      <c r="F6" s="70" t="s">
        <v>5</v>
      </c>
      <c r="G6" s="70" t="s">
        <v>6</v>
      </c>
      <c r="H6" s="70" t="s">
        <v>35</v>
      </c>
      <c r="I6" s="70" t="s">
        <v>36</v>
      </c>
      <c r="J6" s="70" t="s">
        <v>77</v>
      </c>
      <c r="K6" s="70" t="s">
        <v>78</v>
      </c>
      <c r="L6" s="70" t="s">
        <v>79</v>
      </c>
    </row>
    <row r="7" spans="1:12">
      <c r="B7" s="12"/>
      <c r="C7" s="59" t="s">
        <v>491</v>
      </c>
      <c r="D7" s="93" t="s">
        <v>865</v>
      </c>
      <c r="E7" s="35" t="s">
        <v>7</v>
      </c>
      <c r="F7" s="35" t="s">
        <v>37</v>
      </c>
      <c r="G7" s="35" t="s">
        <v>38</v>
      </c>
      <c r="H7" s="35" t="s">
        <v>39</v>
      </c>
      <c r="I7" s="35" t="s">
        <v>7</v>
      </c>
      <c r="J7" s="35" t="s">
        <v>37</v>
      </c>
      <c r="K7" s="35" t="s">
        <v>38</v>
      </c>
      <c r="L7" s="35" t="s">
        <v>39</v>
      </c>
    </row>
    <row r="8" spans="1:12">
      <c r="B8" s="12"/>
      <c r="C8" s="59" t="s">
        <v>492</v>
      </c>
      <c r="D8" s="70" t="s">
        <v>866</v>
      </c>
      <c r="E8" s="393">
        <v>361</v>
      </c>
      <c r="F8" s="393">
        <v>356</v>
      </c>
      <c r="G8" s="393">
        <v>319</v>
      </c>
      <c r="H8" s="393">
        <v>282</v>
      </c>
      <c r="I8" s="393">
        <v>233</v>
      </c>
      <c r="J8" s="393">
        <v>232</v>
      </c>
      <c r="K8" s="393">
        <v>239</v>
      </c>
      <c r="L8" s="393">
        <v>246</v>
      </c>
    </row>
    <row r="9" spans="1:12">
      <c r="B9" s="279" t="s">
        <v>493</v>
      </c>
      <c r="C9" s="280"/>
      <c r="D9" s="280"/>
      <c r="E9" s="280"/>
      <c r="F9" s="280"/>
      <c r="G9" s="280"/>
      <c r="H9" s="280"/>
      <c r="I9" s="280"/>
      <c r="J9" s="280"/>
      <c r="K9" s="280"/>
      <c r="L9" s="281"/>
    </row>
    <row r="10" spans="1:12">
      <c r="B10" s="227"/>
      <c r="C10" s="59" t="s">
        <v>494</v>
      </c>
      <c r="D10" s="57">
        <v>1</v>
      </c>
      <c r="E10" s="83"/>
      <c r="F10" s="83"/>
      <c r="G10" s="83"/>
      <c r="H10" s="83"/>
      <c r="I10" s="304">
        <v>4095976724.2422709</v>
      </c>
      <c r="J10" s="304">
        <v>3930111729.6170735</v>
      </c>
      <c r="K10" s="304">
        <v>3655433894.3327432</v>
      </c>
      <c r="L10" s="304">
        <v>3503728400.964807</v>
      </c>
    </row>
    <row r="11" spans="1:12">
      <c r="B11" s="279" t="s">
        <v>495</v>
      </c>
      <c r="C11" s="280"/>
      <c r="D11" s="280"/>
      <c r="E11" s="280"/>
      <c r="F11" s="280"/>
      <c r="G11" s="280"/>
      <c r="H11" s="280"/>
      <c r="I11" s="280"/>
      <c r="J11" s="280"/>
      <c r="K11" s="280"/>
      <c r="L11" s="281"/>
    </row>
    <row r="12" spans="1:12">
      <c r="B12" s="228"/>
      <c r="C12" s="59" t="s">
        <v>496</v>
      </c>
      <c r="D12" s="57">
        <v>2</v>
      </c>
      <c r="E12" s="304">
        <v>18898183594.714809</v>
      </c>
      <c r="F12" s="304">
        <v>18662456134.645031</v>
      </c>
      <c r="G12" s="304">
        <v>18211368006.020641</v>
      </c>
      <c r="H12" s="304">
        <v>17855180342.288761</v>
      </c>
      <c r="I12" s="304">
        <v>1123289995.0033653</v>
      </c>
      <c r="J12" s="304">
        <v>1108713125.646709</v>
      </c>
      <c r="K12" s="304">
        <v>1093801617.9392178</v>
      </c>
      <c r="L12" s="304">
        <v>1085166174.5579565</v>
      </c>
    </row>
    <row r="13" spans="1:12">
      <c r="B13" s="228"/>
      <c r="C13" s="180" t="s">
        <v>497</v>
      </c>
      <c r="D13" s="57">
        <v>3</v>
      </c>
      <c r="E13" s="304">
        <v>13927975830.088476</v>
      </c>
      <c r="F13" s="304">
        <v>13695410330.813826</v>
      </c>
      <c r="G13" s="304">
        <v>13469925610.685883</v>
      </c>
      <c r="H13" s="304">
        <v>13336699712.830824</v>
      </c>
      <c r="I13" s="304">
        <v>696398791.50442386</v>
      </c>
      <c r="J13" s="304">
        <v>684770516.54069138</v>
      </c>
      <c r="K13" s="304">
        <v>673496280.53429425</v>
      </c>
      <c r="L13" s="304">
        <v>666834985.64154124</v>
      </c>
    </row>
    <row r="14" spans="1:12">
      <c r="B14" s="228"/>
      <c r="C14" s="180" t="s">
        <v>498</v>
      </c>
      <c r="D14" s="57">
        <v>4</v>
      </c>
      <c r="E14" s="304">
        <v>4201342583.9800577</v>
      </c>
      <c r="F14" s="304">
        <v>4170803587.2406406</v>
      </c>
      <c r="G14" s="304">
        <v>4133766387.267066</v>
      </c>
      <c r="H14" s="304">
        <v>4112074502.0012808</v>
      </c>
      <c r="I14" s="304">
        <v>426891203.49894166</v>
      </c>
      <c r="J14" s="304">
        <v>423942609.10601747</v>
      </c>
      <c r="K14" s="304">
        <v>420305337.40492362</v>
      </c>
      <c r="L14" s="304">
        <v>418331188.91641515</v>
      </c>
    </row>
    <row r="15" spans="1:12">
      <c r="B15" s="94"/>
      <c r="C15" s="59" t="s">
        <v>499</v>
      </c>
      <c r="D15" s="57">
        <v>5</v>
      </c>
      <c r="E15" s="304">
        <v>486624456.7058599</v>
      </c>
      <c r="F15" s="304">
        <v>458086851.94898087</v>
      </c>
      <c r="G15" s="304">
        <v>479316685.79283375</v>
      </c>
      <c r="H15" s="304">
        <v>508877909.75988364</v>
      </c>
      <c r="I15" s="304">
        <v>304879154.13160938</v>
      </c>
      <c r="J15" s="304">
        <v>284253042.9925136</v>
      </c>
      <c r="K15" s="304">
        <v>310341648.41089374</v>
      </c>
      <c r="L15" s="304">
        <v>341361191.24283546</v>
      </c>
    </row>
    <row r="16" spans="1:12">
      <c r="B16" s="94"/>
      <c r="C16" s="180" t="s">
        <v>500</v>
      </c>
      <c r="D16" s="57">
        <v>6</v>
      </c>
      <c r="E16" s="304"/>
      <c r="F16" s="304"/>
      <c r="G16" s="304"/>
      <c r="H16" s="304"/>
      <c r="I16" s="304"/>
      <c r="J16" s="304"/>
      <c r="K16" s="304"/>
      <c r="L16" s="304"/>
    </row>
    <row r="17" spans="2:12">
      <c r="B17" s="94"/>
      <c r="C17" s="180" t="s">
        <v>501</v>
      </c>
      <c r="D17" s="57">
        <v>7</v>
      </c>
      <c r="E17" s="304">
        <v>486624456.7058599</v>
      </c>
      <c r="F17" s="304">
        <v>458086851.94898087</v>
      </c>
      <c r="G17" s="304">
        <v>479316685.79283375</v>
      </c>
      <c r="H17" s="304">
        <v>508877909.75988364</v>
      </c>
      <c r="I17" s="304">
        <v>304879154.13160938</v>
      </c>
      <c r="J17" s="304">
        <v>284253042.9925136</v>
      </c>
      <c r="K17" s="304">
        <v>310341648.41089374</v>
      </c>
      <c r="L17" s="304">
        <v>341361191.24283546</v>
      </c>
    </row>
    <row r="18" spans="2:12">
      <c r="B18" s="94"/>
      <c r="C18" s="180" t="s">
        <v>502</v>
      </c>
      <c r="D18" s="57">
        <v>8</v>
      </c>
      <c r="E18" s="304"/>
      <c r="F18" s="304"/>
      <c r="G18" s="304"/>
      <c r="H18" s="304"/>
      <c r="I18" s="304"/>
      <c r="J18" s="304"/>
      <c r="K18" s="304"/>
      <c r="L18" s="304"/>
    </row>
    <row r="19" spans="2:12">
      <c r="B19" s="94"/>
      <c r="C19" s="180" t="s">
        <v>503</v>
      </c>
      <c r="D19" s="57">
        <v>9</v>
      </c>
      <c r="E19" s="83"/>
      <c r="F19" s="83"/>
      <c r="G19" s="83"/>
      <c r="H19" s="83"/>
      <c r="I19" s="304"/>
      <c r="J19" s="304"/>
      <c r="K19" s="304"/>
      <c r="L19" s="304"/>
    </row>
    <row r="20" spans="2:12">
      <c r="B20" s="94"/>
      <c r="C20" s="59" t="s">
        <v>504</v>
      </c>
      <c r="D20" s="57">
        <v>10</v>
      </c>
      <c r="E20" s="304">
        <v>553008512.95057654</v>
      </c>
      <c r="F20" s="304">
        <v>565486399.03894138</v>
      </c>
      <c r="G20" s="304">
        <v>569918590.08998752</v>
      </c>
      <c r="H20" s="304">
        <v>581336847.31144845</v>
      </c>
      <c r="I20" s="304">
        <v>334818303.57402909</v>
      </c>
      <c r="J20" s="304">
        <v>341397329.5978027</v>
      </c>
      <c r="K20" s="304">
        <v>346367543.14416623</v>
      </c>
      <c r="L20" s="304">
        <v>357120580.66508549</v>
      </c>
    </row>
    <row r="21" spans="2:12">
      <c r="B21" s="94"/>
      <c r="C21" s="180" t="s">
        <v>505</v>
      </c>
      <c r="D21" s="57">
        <v>11</v>
      </c>
      <c r="E21" s="304">
        <v>317275614.82885987</v>
      </c>
      <c r="F21" s="304">
        <v>327248876.01138312</v>
      </c>
      <c r="G21" s="304">
        <v>331048864.70241249</v>
      </c>
      <c r="H21" s="304">
        <v>340619508.66720676</v>
      </c>
      <c r="I21" s="304">
        <v>321526055.9953599</v>
      </c>
      <c r="J21" s="304">
        <v>327248876.01138312</v>
      </c>
      <c r="K21" s="304">
        <v>331048864.70241249</v>
      </c>
      <c r="L21" s="304">
        <v>340619508.66720676</v>
      </c>
    </row>
    <row r="22" spans="2:12">
      <c r="B22" s="94"/>
      <c r="C22" s="180" t="s">
        <v>506</v>
      </c>
      <c r="D22" s="57">
        <v>12</v>
      </c>
      <c r="E22" s="304"/>
      <c r="F22" s="304"/>
      <c r="G22" s="304"/>
      <c r="H22" s="304"/>
      <c r="I22" s="304"/>
      <c r="J22" s="304"/>
      <c r="K22" s="304"/>
      <c r="L22" s="304"/>
    </row>
    <row r="23" spans="2:12">
      <c r="B23" s="94"/>
      <c r="C23" s="180" t="s">
        <v>507</v>
      </c>
      <c r="D23" s="57">
        <v>13</v>
      </c>
      <c r="E23" s="304">
        <v>235732898.12171665</v>
      </c>
      <c r="F23" s="304">
        <v>238237523.02755833</v>
      </c>
      <c r="G23" s="304">
        <v>238869725.387575</v>
      </c>
      <c r="H23" s="304">
        <v>240717338.64424169</v>
      </c>
      <c r="I23" s="304">
        <v>13292247.578669168</v>
      </c>
      <c r="J23" s="304">
        <v>14148453.586419584</v>
      </c>
      <c r="K23" s="304">
        <v>15318678.441753753</v>
      </c>
      <c r="L23" s="304">
        <v>16501071.997878751</v>
      </c>
    </row>
    <row r="24" spans="2:12">
      <c r="B24" s="94"/>
      <c r="C24" s="59" t="s">
        <v>508</v>
      </c>
      <c r="D24" s="57">
        <v>14</v>
      </c>
      <c r="E24" s="304">
        <v>25866448.471666645</v>
      </c>
      <c r="F24" s="304">
        <v>26819361.467499983</v>
      </c>
      <c r="G24" s="304">
        <v>27859501.462499987</v>
      </c>
      <c r="H24" s="304">
        <v>28997288.265833318</v>
      </c>
      <c r="I24" s="304"/>
      <c r="J24" s="304"/>
      <c r="K24" s="304"/>
      <c r="L24" s="304"/>
    </row>
    <row r="25" spans="2:12">
      <c r="B25" s="94"/>
      <c r="C25" s="59" t="s">
        <v>509</v>
      </c>
      <c r="D25" s="57">
        <v>15</v>
      </c>
      <c r="E25" s="304">
        <v>1463333327.7491667</v>
      </c>
      <c r="F25" s="304">
        <v>1340034027.4758167</v>
      </c>
      <c r="G25" s="304">
        <v>1208760873.3399584</v>
      </c>
      <c r="H25" s="304">
        <v>1132359947.8249502</v>
      </c>
      <c r="I25" s="304">
        <v>444210931.04271668</v>
      </c>
      <c r="J25" s="304">
        <v>417596171.44746667</v>
      </c>
      <c r="K25" s="304">
        <v>369379994.47657508</v>
      </c>
      <c r="L25" s="304">
        <v>332803108.40838331</v>
      </c>
    </row>
    <row r="26" spans="2:12">
      <c r="B26" s="94"/>
      <c r="C26" s="59" t="s">
        <v>510</v>
      </c>
      <c r="D26" s="57">
        <v>16</v>
      </c>
      <c r="E26" s="83"/>
      <c r="F26" s="83"/>
      <c r="G26" s="83"/>
      <c r="H26" s="83"/>
      <c r="I26" s="304">
        <v>2207198383.7517204</v>
      </c>
      <c r="J26" s="304">
        <v>2151959669.6844921</v>
      </c>
      <c r="K26" s="304">
        <v>2119890803.9708529</v>
      </c>
      <c r="L26" s="304">
        <v>2116451054.8742609</v>
      </c>
    </row>
    <row r="27" spans="2:12">
      <c r="B27" s="279" t="s">
        <v>511</v>
      </c>
      <c r="C27" s="280"/>
      <c r="D27" s="280"/>
      <c r="E27" s="280"/>
      <c r="F27" s="280"/>
      <c r="G27" s="280"/>
      <c r="H27" s="280"/>
      <c r="I27" s="280"/>
      <c r="J27" s="280"/>
      <c r="K27" s="280"/>
      <c r="L27" s="281"/>
    </row>
    <row r="28" spans="2:12">
      <c r="B28" s="228"/>
      <c r="C28" s="59" t="s">
        <v>512</v>
      </c>
      <c r="D28" s="57">
        <v>17</v>
      </c>
      <c r="E28" s="304">
        <v>0</v>
      </c>
      <c r="F28" s="304">
        <v>0</v>
      </c>
      <c r="G28" s="304">
        <v>102934004.04683329</v>
      </c>
      <c r="H28" s="304">
        <v>89865738.720505416</v>
      </c>
      <c r="I28" s="304">
        <v>0</v>
      </c>
      <c r="J28" s="304">
        <v>0</v>
      </c>
      <c r="K28" s="304">
        <v>332188.56764400005</v>
      </c>
      <c r="L28" s="304">
        <v>166094.28382200003</v>
      </c>
    </row>
    <row r="29" spans="2:12">
      <c r="B29" s="228"/>
      <c r="C29" s="59" t="s">
        <v>513</v>
      </c>
      <c r="D29" s="57">
        <v>18</v>
      </c>
      <c r="E29" s="304">
        <v>224552029.58637691</v>
      </c>
      <c r="F29" s="304">
        <v>170375915.19274333</v>
      </c>
      <c r="G29" s="304">
        <v>169315904.88755661</v>
      </c>
      <c r="H29" s="304">
        <v>240029100.22916242</v>
      </c>
      <c r="I29" s="304">
        <v>143257901.957928</v>
      </c>
      <c r="J29" s="304">
        <v>91139815.611070156</v>
      </c>
      <c r="K29" s="304">
        <v>90237919.515149087</v>
      </c>
      <c r="L29" s="304">
        <v>160774241.09335065</v>
      </c>
    </row>
    <row r="30" spans="2:12">
      <c r="B30" s="94"/>
      <c r="C30" s="59" t="s">
        <v>514</v>
      </c>
      <c r="D30" s="57">
        <v>19</v>
      </c>
      <c r="E30" s="304">
        <v>24078458.806079984</v>
      </c>
      <c r="F30" s="304">
        <v>65322506.340550341</v>
      </c>
      <c r="G30" s="304">
        <v>104893458.28906803</v>
      </c>
      <c r="H30" s="304">
        <v>123092165.26534005</v>
      </c>
      <c r="I30" s="304">
        <v>24078458.806079984</v>
      </c>
      <c r="J30" s="304">
        <v>65322506.340550341</v>
      </c>
      <c r="K30" s="304">
        <v>104893458.28906803</v>
      </c>
      <c r="L30" s="304">
        <v>123092165.26534005</v>
      </c>
    </row>
    <row r="31" spans="2:12" ht="14.25" customHeight="1">
      <c r="B31" s="94"/>
      <c r="C31" s="95" t="s">
        <v>515</v>
      </c>
      <c r="D31" s="57" t="s">
        <v>846</v>
      </c>
      <c r="E31" s="83"/>
      <c r="F31" s="83"/>
      <c r="G31" s="83"/>
      <c r="H31" s="83"/>
      <c r="I31" s="304"/>
      <c r="J31" s="304"/>
      <c r="K31" s="304"/>
      <c r="L31" s="304"/>
    </row>
    <row r="32" spans="2:12">
      <c r="B32" s="94"/>
      <c r="C32" s="59" t="s">
        <v>516</v>
      </c>
      <c r="D32" s="57" t="s">
        <v>938</v>
      </c>
      <c r="E32" s="83"/>
      <c r="F32" s="83"/>
      <c r="G32" s="83"/>
      <c r="H32" s="83"/>
      <c r="I32" s="304"/>
      <c r="J32" s="304"/>
      <c r="K32" s="304"/>
      <c r="L32" s="304"/>
    </row>
    <row r="33" spans="2:12">
      <c r="B33" s="94"/>
      <c r="C33" s="59" t="s">
        <v>517</v>
      </c>
      <c r="D33" s="57">
        <v>20</v>
      </c>
      <c r="E33" s="304">
        <v>248630488.39245689</v>
      </c>
      <c r="F33" s="304">
        <v>235698421.53329366</v>
      </c>
      <c r="G33" s="304">
        <v>377143367.22345793</v>
      </c>
      <c r="H33" s="304">
        <v>452987004.21500784</v>
      </c>
      <c r="I33" s="304">
        <v>167336360.76400799</v>
      </c>
      <c r="J33" s="304">
        <v>156462321.95162049</v>
      </c>
      <c r="K33" s="304">
        <v>195463566.3718611</v>
      </c>
      <c r="L33" s="304">
        <v>284032500.64251268</v>
      </c>
    </row>
    <row r="34" spans="2:12">
      <c r="B34" s="94"/>
      <c r="C34" s="180" t="s">
        <v>518</v>
      </c>
      <c r="D34" s="57" t="s">
        <v>899</v>
      </c>
      <c r="E34" s="304"/>
      <c r="F34" s="304"/>
      <c r="G34" s="304"/>
      <c r="H34" s="304"/>
      <c r="I34" s="304"/>
      <c r="J34" s="304"/>
      <c r="K34" s="304"/>
      <c r="L34" s="304"/>
    </row>
    <row r="35" spans="2:12">
      <c r="B35" s="94"/>
      <c r="C35" s="180" t="s">
        <v>519</v>
      </c>
      <c r="D35" s="57" t="s">
        <v>900</v>
      </c>
      <c r="E35" s="304"/>
      <c r="F35" s="304"/>
      <c r="G35" s="304"/>
      <c r="H35" s="304"/>
      <c r="I35" s="304"/>
      <c r="J35" s="304"/>
      <c r="K35" s="304"/>
      <c r="L35" s="304"/>
    </row>
    <row r="36" spans="2:12">
      <c r="B36" s="94"/>
      <c r="C36" s="180" t="s">
        <v>520</v>
      </c>
      <c r="D36" s="57" t="s">
        <v>901</v>
      </c>
      <c r="E36" s="304">
        <v>231222458.73445967</v>
      </c>
      <c r="F36" s="304">
        <v>272784164.2830953</v>
      </c>
      <c r="G36" s="304">
        <v>337866609.81213087</v>
      </c>
      <c r="H36" s="304">
        <v>394429144.54740858</v>
      </c>
      <c r="I36" s="304">
        <v>148766214.15423802</v>
      </c>
      <c r="J36" s="304">
        <v>196323607.0894343</v>
      </c>
      <c r="K36" s="304">
        <v>210601043.92549983</v>
      </c>
      <c r="L36" s="304">
        <v>248949453.50060168</v>
      </c>
    </row>
    <row r="37" spans="2:12">
      <c r="B37" s="279" t="s">
        <v>521</v>
      </c>
      <c r="C37" s="280"/>
      <c r="D37" s="280"/>
      <c r="E37" s="280"/>
      <c r="F37" s="280"/>
      <c r="G37" s="280"/>
      <c r="H37" s="280"/>
      <c r="I37" s="280"/>
      <c r="J37" s="280"/>
      <c r="K37" s="280"/>
      <c r="L37" s="281"/>
    </row>
    <row r="38" spans="2:12">
      <c r="B38" s="228"/>
      <c r="C38" s="95" t="s">
        <v>522</v>
      </c>
      <c r="D38" s="92" t="s">
        <v>939</v>
      </c>
      <c r="E38" s="83"/>
      <c r="F38" s="83"/>
      <c r="G38" s="83"/>
      <c r="H38" s="83"/>
      <c r="I38" s="304">
        <v>4095976724.2422709</v>
      </c>
      <c r="J38" s="304">
        <v>3930111729.6170735</v>
      </c>
      <c r="K38" s="304">
        <v>3655433894.3327432</v>
      </c>
      <c r="L38" s="304">
        <v>3503728400.964807</v>
      </c>
    </row>
    <row r="39" spans="2:12">
      <c r="B39" s="228"/>
      <c r="C39" s="95" t="s">
        <v>523</v>
      </c>
      <c r="D39" s="92">
        <v>22</v>
      </c>
      <c r="E39" s="83"/>
      <c r="F39" s="83"/>
      <c r="G39" s="83"/>
      <c r="H39" s="83"/>
      <c r="I39" s="304">
        <v>2133604993.6129351</v>
      </c>
      <c r="J39" s="304">
        <v>2028367595.2488716</v>
      </c>
      <c r="K39" s="304">
        <v>2014090158.4128063</v>
      </c>
      <c r="L39" s="304">
        <v>1893172969.397064</v>
      </c>
    </row>
    <row r="40" spans="2:12">
      <c r="B40" s="96"/>
      <c r="C40" s="95" t="s">
        <v>524</v>
      </c>
      <c r="D40" s="92">
        <v>23</v>
      </c>
      <c r="E40" s="83"/>
      <c r="F40" s="83"/>
      <c r="G40" s="83"/>
      <c r="H40" s="83"/>
      <c r="I40" s="329">
        <v>1.9374810156886948</v>
      </c>
      <c r="J40" s="329">
        <v>1.8390464226327332</v>
      </c>
      <c r="K40" s="329">
        <v>1.8475864570486831</v>
      </c>
      <c r="L40" s="329">
        <v>1.8684536256120505</v>
      </c>
    </row>
  </sheetData>
  <mergeCells count="3">
    <mergeCell ref="B2:L2"/>
    <mergeCell ref="E5:H5"/>
    <mergeCell ref="I5:L5"/>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&amp;C&amp;"Calibri"&amp;11&amp;K000000&amp;P_x000D_&amp;1#&amp;"Calibri"&amp;10&amp;K000000Internal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33869-7020-4E23-8342-FD7AFD8172A8}">
  <sheetPr codeName="Sheet15"/>
  <dimension ref="A1:D13"/>
  <sheetViews>
    <sheetView showGridLines="0" zoomScale="80" zoomScaleNormal="80" workbookViewId="0">
      <selection activeCell="B21" sqref="B21"/>
    </sheetView>
  </sheetViews>
  <sheetFormatPr defaultColWidth="9" defaultRowHeight="14.5"/>
  <cols>
    <col min="1" max="1" width="2.54296875" style="34" customWidth="1"/>
    <col min="2" max="2" width="50.54296875" style="34" customWidth="1"/>
    <col min="3" max="3" width="7.54296875" style="34" customWidth="1"/>
    <col min="4" max="4" width="150.54296875" style="34" customWidth="1"/>
    <col min="5" max="16384" width="9" style="34"/>
  </cols>
  <sheetData>
    <row r="1" spans="1:4" ht="10.15" customHeight="1"/>
    <row r="2" spans="1:4" ht="28" customHeight="1">
      <c r="B2" s="480" t="s">
        <v>838</v>
      </c>
      <c r="C2" s="480"/>
      <c r="D2" s="480"/>
    </row>
    <row r="3" spans="1:4" ht="14.5" customHeight="1">
      <c r="B3" s="244" t="s">
        <v>1</v>
      </c>
    </row>
    <row r="5" spans="1:4">
      <c r="D5" s="231" t="s">
        <v>80</v>
      </c>
    </row>
    <row r="6" spans="1:4">
      <c r="B6" s="238" t="s">
        <v>525</v>
      </c>
      <c r="C6" s="71" t="s">
        <v>0</v>
      </c>
      <c r="D6" s="233" t="s">
        <v>840</v>
      </c>
    </row>
    <row r="7" spans="1:4" ht="80.150000000000006" customHeight="1">
      <c r="A7" s="39"/>
      <c r="B7" s="239" t="s">
        <v>526</v>
      </c>
      <c r="C7" s="71" t="s">
        <v>4</v>
      </c>
      <c r="D7" s="28" t="s">
        <v>1592</v>
      </c>
    </row>
    <row r="8" spans="1:4" ht="80.150000000000006" customHeight="1">
      <c r="A8" s="39"/>
      <c r="B8" s="239" t="s">
        <v>527</v>
      </c>
      <c r="C8" s="71" t="s">
        <v>5</v>
      </c>
      <c r="D8" s="28" t="s">
        <v>1593</v>
      </c>
    </row>
    <row r="9" spans="1:4" ht="80.150000000000006" customHeight="1">
      <c r="A9" s="39"/>
      <c r="B9" s="239" t="s">
        <v>528</v>
      </c>
      <c r="C9" s="160" t="s">
        <v>6</v>
      </c>
      <c r="D9" s="28" t="s">
        <v>1594</v>
      </c>
    </row>
    <row r="10" spans="1:4" ht="80.150000000000006" customHeight="1">
      <c r="A10" s="39"/>
      <c r="B10" s="239" t="s">
        <v>529</v>
      </c>
      <c r="C10" s="71" t="s">
        <v>35</v>
      </c>
      <c r="D10" s="28" t="s">
        <v>1595</v>
      </c>
    </row>
    <row r="11" spans="1:4" ht="80.150000000000006" customHeight="1">
      <c r="A11" s="39"/>
      <c r="B11" s="239" t="s">
        <v>530</v>
      </c>
      <c r="C11" s="160" t="s">
        <v>36</v>
      </c>
      <c r="D11" s="28"/>
    </row>
    <row r="12" spans="1:4" ht="80.150000000000006" customHeight="1">
      <c r="A12" s="39"/>
      <c r="B12" s="239" t="s">
        <v>531</v>
      </c>
      <c r="C12" s="71" t="s">
        <v>77</v>
      </c>
      <c r="D12" s="28"/>
    </row>
    <row r="13" spans="1:4" ht="80.150000000000006" customHeight="1">
      <c r="A13" s="39"/>
      <c r="B13" s="239" t="s">
        <v>532</v>
      </c>
      <c r="C13" s="71" t="s">
        <v>78</v>
      </c>
      <c r="D13" s="28"/>
    </row>
  </sheetData>
  <mergeCells count="1">
    <mergeCell ref="B2:D2"/>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&amp;C&amp;"Calibri"&amp;11&amp;K000000&amp;P_x000D_&amp;1#&amp;"Calibri"&amp;10&amp;K000000Internal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0CB8C-99C5-4D63-A146-8BD925AF7CF8}">
  <sheetPr codeName="Sheet16"/>
  <dimension ref="B1:J44"/>
  <sheetViews>
    <sheetView showGridLines="0" zoomScale="80" zoomScaleNormal="80" workbookViewId="0">
      <selection activeCell="I44" sqref="I44"/>
    </sheetView>
  </sheetViews>
  <sheetFormatPr defaultColWidth="9.1796875" defaultRowHeight="14.5"/>
  <cols>
    <col min="1" max="1" width="2.54296875" style="34" customWidth="1"/>
    <col min="2" max="2" width="9.1796875" style="34"/>
    <col min="3" max="3" width="52" style="34" customWidth="1"/>
    <col min="4" max="4" width="7.54296875" style="91" customWidth="1"/>
    <col min="5" max="9" width="18.54296875" style="34" customWidth="1"/>
    <col min="10" max="10" width="16.81640625" style="34" customWidth="1"/>
    <col min="11" max="16384" width="9.1796875" style="34"/>
  </cols>
  <sheetData>
    <row r="1" spans="2:9" ht="10.15" customHeight="1"/>
    <row r="2" spans="2:9" ht="28" customHeight="1">
      <c r="B2" s="446" t="s">
        <v>829</v>
      </c>
      <c r="C2" s="446"/>
      <c r="D2" s="446"/>
      <c r="E2" s="446"/>
      <c r="F2" s="446"/>
      <c r="G2" s="446"/>
      <c r="H2" s="446"/>
      <c r="I2" s="446"/>
    </row>
    <row r="3" spans="2:9" ht="14.5" customHeight="1">
      <c r="B3" s="244" t="s">
        <v>1</v>
      </c>
    </row>
    <row r="4" spans="2:9" ht="15.5">
      <c r="B4" s="24"/>
    </row>
    <row r="5" spans="2:9" ht="15.75" customHeight="1">
      <c r="C5" s="241"/>
      <c r="D5" s="242"/>
      <c r="E5" s="481" t="s">
        <v>534</v>
      </c>
      <c r="F5" s="481"/>
      <c r="G5" s="481"/>
      <c r="H5" s="481"/>
      <c r="I5" s="481" t="s">
        <v>535</v>
      </c>
    </row>
    <row r="6" spans="2:9" ht="15" customHeight="1">
      <c r="B6" s="24"/>
      <c r="D6" s="242"/>
      <c r="E6" s="75" t="s">
        <v>536</v>
      </c>
      <c r="F6" s="75" t="s">
        <v>537</v>
      </c>
      <c r="G6" s="75" t="s">
        <v>538</v>
      </c>
      <c r="H6" s="75" t="s">
        <v>539</v>
      </c>
      <c r="I6" s="481"/>
    </row>
    <row r="7" spans="2:9" ht="15" customHeight="1">
      <c r="B7" s="240" t="s">
        <v>533</v>
      </c>
      <c r="D7" s="70" t="s">
        <v>0</v>
      </c>
      <c r="E7" s="71" t="s">
        <v>4</v>
      </c>
      <c r="F7" s="71" t="s">
        <v>5</v>
      </c>
      <c r="G7" s="71" t="s">
        <v>6</v>
      </c>
      <c r="H7" s="71" t="s">
        <v>35</v>
      </c>
      <c r="I7" s="70" t="s">
        <v>36</v>
      </c>
    </row>
    <row r="8" spans="2:9" ht="14.5" customHeight="1">
      <c r="B8" s="276" t="s">
        <v>540</v>
      </c>
      <c r="C8" s="277"/>
      <c r="D8" s="277"/>
      <c r="E8" s="277"/>
      <c r="F8" s="277"/>
      <c r="G8" s="277"/>
      <c r="H8" s="277"/>
      <c r="I8" s="278"/>
    </row>
    <row r="9" spans="2:9" ht="14.5" customHeight="1">
      <c r="B9" s="76"/>
      <c r="C9" s="88" t="s">
        <v>541</v>
      </c>
      <c r="D9" s="71">
        <v>1</v>
      </c>
      <c r="E9" s="330">
        <v>1222428630.234</v>
      </c>
      <c r="F9" s="330"/>
      <c r="G9" s="330"/>
      <c r="H9" s="330">
        <v>238808.5085</v>
      </c>
      <c r="I9" s="330">
        <v>1222667438.7426</v>
      </c>
    </row>
    <row r="10" spans="2:9" ht="14.5" customHeight="1">
      <c r="B10" s="76"/>
      <c r="C10" s="98" t="s">
        <v>129</v>
      </c>
      <c r="D10" s="70">
        <v>2</v>
      </c>
      <c r="E10" s="330">
        <v>1222428630.234</v>
      </c>
      <c r="F10" s="330"/>
      <c r="G10" s="330"/>
      <c r="H10" s="330">
        <v>238808.5085</v>
      </c>
      <c r="I10" s="330">
        <v>1222667438.7425001</v>
      </c>
    </row>
    <row r="11" spans="2:9" ht="14.5" customHeight="1">
      <c r="B11" s="76"/>
      <c r="C11" s="98" t="s">
        <v>542</v>
      </c>
      <c r="D11" s="70">
        <v>3</v>
      </c>
      <c r="E11" s="303"/>
      <c r="F11" s="330"/>
      <c r="G11" s="330"/>
      <c r="H11" s="330"/>
      <c r="I11" s="330"/>
    </row>
    <row r="12" spans="2:9" ht="14.5" customHeight="1">
      <c r="B12" s="76"/>
      <c r="C12" s="88" t="s">
        <v>543</v>
      </c>
      <c r="D12" s="70">
        <v>4</v>
      </c>
      <c r="E12" s="303"/>
      <c r="F12" s="330">
        <v>18655007934.9212</v>
      </c>
      <c r="G12" s="330">
        <v>90426976.799199998</v>
      </c>
      <c r="H12" s="330">
        <v>817800367.94790006</v>
      </c>
      <c r="I12" s="330">
        <v>18422129780.379299</v>
      </c>
    </row>
    <row r="13" spans="2:9" ht="14.5" customHeight="1">
      <c r="B13" s="76"/>
      <c r="C13" s="98" t="s">
        <v>497</v>
      </c>
      <c r="D13" s="70">
        <v>5</v>
      </c>
      <c r="E13" s="303"/>
      <c r="F13" s="330">
        <v>14635825372.0532</v>
      </c>
      <c r="G13" s="330">
        <v>32934465.607799999</v>
      </c>
      <c r="H13" s="330">
        <v>204767704.1848</v>
      </c>
      <c r="I13" s="330">
        <v>14140089549.9627</v>
      </c>
    </row>
    <row r="14" spans="2:9" ht="14.5" customHeight="1">
      <c r="B14" s="76"/>
      <c r="C14" s="98" t="s">
        <v>498</v>
      </c>
      <c r="D14" s="70">
        <v>6</v>
      </c>
      <c r="E14" s="303"/>
      <c r="F14" s="330">
        <v>4019182562.868</v>
      </c>
      <c r="G14" s="330">
        <v>57492511.191399999</v>
      </c>
      <c r="H14" s="330">
        <v>613032663.76310003</v>
      </c>
      <c r="I14" s="330">
        <v>4282040230.4166002</v>
      </c>
    </row>
    <row r="15" spans="2:9" ht="14.5" customHeight="1">
      <c r="B15" s="76"/>
      <c r="C15" s="88" t="s">
        <v>544</v>
      </c>
      <c r="D15" s="70">
        <v>7</v>
      </c>
      <c r="E15" s="303"/>
      <c r="F15" s="330">
        <v>2463233564.1202998</v>
      </c>
      <c r="G15" s="330">
        <v>1654157508.1398001</v>
      </c>
      <c r="H15" s="330">
        <v>6147802159.9698</v>
      </c>
      <c r="I15" s="330">
        <v>7146355135.7282</v>
      </c>
    </row>
    <row r="16" spans="2:9" ht="14.5" customHeight="1">
      <c r="B16" s="76"/>
      <c r="C16" s="98" t="s">
        <v>545</v>
      </c>
      <c r="D16" s="70">
        <v>8</v>
      </c>
      <c r="E16" s="303"/>
      <c r="F16" s="330"/>
      <c r="G16" s="330"/>
      <c r="H16" s="330"/>
      <c r="I16" s="330"/>
    </row>
    <row r="17" spans="2:9" ht="14.5" customHeight="1">
      <c r="B17" s="76"/>
      <c r="C17" s="98" t="s">
        <v>546</v>
      </c>
      <c r="D17" s="70">
        <v>9</v>
      </c>
      <c r="E17" s="303"/>
      <c r="F17" s="330">
        <v>2463233564.1202998</v>
      </c>
      <c r="G17" s="330">
        <v>1654157508.1398001</v>
      </c>
      <c r="H17" s="330">
        <v>6147802159.9698</v>
      </c>
      <c r="I17" s="330">
        <v>7146355135.7282</v>
      </c>
    </row>
    <row r="18" spans="2:9" ht="14.5" customHeight="1">
      <c r="B18" s="76"/>
      <c r="C18" s="88" t="s">
        <v>547</v>
      </c>
      <c r="D18" s="70">
        <v>10</v>
      </c>
      <c r="E18" s="303"/>
      <c r="F18" s="330"/>
      <c r="G18" s="330"/>
      <c r="H18" s="330"/>
      <c r="I18" s="330"/>
    </row>
    <row r="19" spans="2:9" ht="14.5" customHeight="1">
      <c r="B19" s="76"/>
      <c r="C19" s="88" t="s">
        <v>548</v>
      </c>
      <c r="D19" s="70">
        <v>11</v>
      </c>
      <c r="E19" s="330"/>
      <c r="F19" s="330">
        <v>100337071.22</v>
      </c>
      <c r="G19" s="330"/>
      <c r="H19" s="330">
        <v>345043528.05919999</v>
      </c>
      <c r="I19" s="330">
        <v>345043528.05919999</v>
      </c>
    </row>
    <row r="20" spans="2:9" ht="14.5" customHeight="1">
      <c r="B20" s="76"/>
      <c r="C20" s="98" t="s">
        <v>549</v>
      </c>
      <c r="D20" s="70">
        <v>12</v>
      </c>
      <c r="E20" s="330"/>
      <c r="F20" s="303"/>
      <c r="G20" s="303"/>
      <c r="H20" s="303"/>
      <c r="I20" s="303"/>
    </row>
    <row r="21" spans="2:9" ht="14.5" customHeight="1">
      <c r="B21" s="76"/>
      <c r="C21" s="98" t="s">
        <v>550</v>
      </c>
      <c r="D21" s="70">
        <v>13</v>
      </c>
      <c r="E21" s="303"/>
      <c r="F21" s="330">
        <v>100337071.22</v>
      </c>
      <c r="G21" s="330"/>
      <c r="H21" s="330">
        <v>345043528.05919999</v>
      </c>
      <c r="I21" s="330">
        <v>345043528.05919999</v>
      </c>
    </row>
    <row r="22" spans="2:9" ht="14.5" customHeight="1">
      <c r="B22" s="76"/>
      <c r="C22" s="99" t="s">
        <v>551</v>
      </c>
      <c r="D22" s="70">
        <v>14</v>
      </c>
      <c r="E22" s="303"/>
      <c r="F22" s="303"/>
      <c r="G22" s="303"/>
      <c r="H22" s="303"/>
      <c r="I22" s="330">
        <v>27136195882.909302</v>
      </c>
    </row>
    <row r="23" spans="2:9" ht="14.5" customHeight="1">
      <c r="B23" s="276" t="s">
        <v>552</v>
      </c>
      <c r="C23" s="277"/>
      <c r="D23" s="277"/>
      <c r="E23" s="277"/>
      <c r="F23" s="277"/>
      <c r="G23" s="277"/>
      <c r="H23" s="277"/>
      <c r="I23" s="278"/>
    </row>
    <row r="24" spans="2:9" ht="14.5" customHeight="1">
      <c r="B24" s="76"/>
      <c r="C24" s="88" t="s">
        <v>494</v>
      </c>
      <c r="D24" s="70">
        <v>15</v>
      </c>
      <c r="E24" s="303"/>
      <c r="F24" s="303"/>
      <c r="G24" s="303"/>
      <c r="H24" s="303"/>
      <c r="I24" s="330">
        <v>1442268.4934</v>
      </c>
    </row>
    <row r="25" spans="2:9" ht="14.5" customHeight="1">
      <c r="B25" s="76"/>
      <c r="C25" s="88" t="s">
        <v>1654</v>
      </c>
      <c r="D25" s="70" t="s">
        <v>940</v>
      </c>
      <c r="E25" s="303"/>
      <c r="F25" s="330">
        <v>279761585.93339998</v>
      </c>
      <c r="G25" s="330">
        <v>280107305.93949997</v>
      </c>
      <c r="H25" s="330">
        <v>7815530457.2930002</v>
      </c>
      <c r="I25" s="330">
        <v>7119089446.7910995</v>
      </c>
    </row>
    <row r="26" spans="2:9" ht="14.5" customHeight="1">
      <c r="B26" s="76"/>
      <c r="C26" s="88" t="s">
        <v>553</v>
      </c>
      <c r="D26" s="70">
        <v>16</v>
      </c>
      <c r="E26" s="303"/>
      <c r="F26" s="330"/>
      <c r="G26" s="330"/>
      <c r="H26" s="330"/>
      <c r="I26" s="330"/>
    </row>
    <row r="27" spans="2:9" ht="14.5" customHeight="1">
      <c r="B27" s="76"/>
      <c r="C27" s="88" t="s">
        <v>554</v>
      </c>
      <c r="D27" s="70">
        <v>17</v>
      </c>
      <c r="E27" s="303"/>
      <c r="F27" s="330">
        <v>773433405.01030004</v>
      </c>
      <c r="G27" s="330">
        <v>937486013.33249998</v>
      </c>
      <c r="H27" s="330">
        <v>15167389519.0888</v>
      </c>
      <c r="I27" s="330">
        <v>10740814371.7374</v>
      </c>
    </row>
    <row r="28" spans="2:9" ht="14.5" customHeight="1">
      <c r="B28" s="76"/>
      <c r="C28" s="100" t="s">
        <v>555</v>
      </c>
      <c r="D28" s="70">
        <v>18</v>
      </c>
      <c r="E28" s="303"/>
      <c r="F28" s="330"/>
      <c r="G28" s="330">
        <v>250032338.24000001</v>
      </c>
      <c r="H28" s="330"/>
      <c r="I28" s="330">
        <v>125016169.12</v>
      </c>
    </row>
    <row r="29" spans="2:9" ht="14.5" customHeight="1">
      <c r="B29" s="76"/>
      <c r="C29" s="98" t="s">
        <v>556</v>
      </c>
      <c r="D29" s="70">
        <v>19</v>
      </c>
      <c r="E29" s="303"/>
      <c r="F29" s="330">
        <v>25716977.02</v>
      </c>
      <c r="G29" s="330">
        <v>1512.86</v>
      </c>
      <c r="H29" s="330">
        <v>59058002.485100001</v>
      </c>
      <c r="I29" s="330">
        <v>61630456.6171</v>
      </c>
    </row>
    <row r="30" spans="2:9" ht="14.5" customHeight="1">
      <c r="B30" s="76"/>
      <c r="C30" s="98" t="s">
        <v>557</v>
      </c>
      <c r="D30" s="70">
        <v>20</v>
      </c>
      <c r="E30" s="303"/>
      <c r="F30" s="330">
        <v>291534710.59390002</v>
      </c>
      <c r="G30" s="330">
        <v>216920220.3247</v>
      </c>
      <c r="H30" s="330">
        <v>1911512276.0936</v>
      </c>
      <c r="I30" s="330">
        <v>10554167746.0002</v>
      </c>
    </row>
    <row r="31" spans="2:9" ht="14.5" customHeight="1">
      <c r="B31" s="76"/>
      <c r="C31" s="101" t="s">
        <v>558</v>
      </c>
      <c r="D31" s="70">
        <v>21</v>
      </c>
      <c r="E31" s="303"/>
      <c r="F31" s="330">
        <v>276450189.11519998</v>
      </c>
      <c r="G31" s="330">
        <v>216842664.8362</v>
      </c>
      <c r="H31" s="330">
        <v>1885426669.4208</v>
      </c>
      <c r="I31" s="330">
        <v>10476621291.5763</v>
      </c>
    </row>
    <row r="32" spans="2:9" ht="14.5" customHeight="1">
      <c r="B32" s="76"/>
      <c r="C32" s="98" t="s">
        <v>559</v>
      </c>
      <c r="D32" s="70">
        <v>22</v>
      </c>
      <c r="E32" s="303"/>
      <c r="F32" s="330">
        <v>456181717.39639997</v>
      </c>
      <c r="G32" s="330">
        <v>470531941.90780002</v>
      </c>
      <c r="H32" s="330">
        <v>13196819240.510099</v>
      </c>
      <c r="I32" s="330"/>
    </row>
    <row r="33" spans="2:10" ht="14.5" customHeight="1">
      <c r="B33" s="76"/>
      <c r="C33" s="101" t="s">
        <v>558</v>
      </c>
      <c r="D33" s="70">
        <v>23</v>
      </c>
      <c r="E33" s="303"/>
      <c r="F33" s="330">
        <v>453881529.88270003</v>
      </c>
      <c r="G33" s="330">
        <v>470329000.86140001</v>
      </c>
      <c r="H33" s="330">
        <v>13142065021.700199</v>
      </c>
      <c r="I33" s="330"/>
    </row>
    <row r="34" spans="2:10" ht="14.5" customHeight="1">
      <c r="B34" s="76"/>
      <c r="C34" s="98" t="s">
        <v>560</v>
      </c>
      <c r="D34" s="70">
        <v>24</v>
      </c>
      <c r="E34" s="303"/>
      <c r="F34" s="330"/>
      <c r="G34" s="330"/>
      <c r="H34" s="330"/>
      <c r="I34" s="330"/>
    </row>
    <row r="35" spans="2:10" ht="14.5" customHeight="1">
      <c r="B35" s="76"/>
      <c r="C35" s="88" t="s">
        <v>561</v>
      </c>
      <c r="D35" s="70">
        <v>25</v>
      </c>
      <c r="E35" s="303"/>
      <c r="F35" s="330"/>
      <c r="G35" s="330"/>
      <c r="H35" s="330"/>
      <c r="I35" s="330"/>
    </row>
    <row r="36" spans="2:10" ht="14.5" customHeight="1">
      <c r="B36" s="76"/>
      <c r="C36" s="88" t="s">
        <v>562</v>
      </c>
      <c r="D36" s="70">
        <v>26</v>
      </c>
      <c r="E36" s="330"/>
      <c r="F36" s="330">
        <v>900606772.795385</v>
      </c>
      <c r="G36" s="330"/>
      <c r="H36" s="330">
        <v>1347343385.6454301</v>
      </c>
      <c r="I36" s="330">
        <v>1395380334.8978</v>
      </c>
    </row>
    <row r="37" spans="2:10" ht="14.5" customHeight="1">
      <c r="B37" s="76"/>
      <c r="C37" s="98" t="s">
        <v>563</v>
      </c>
      <c r="D37" s="70">
        <v>27</v>
      </c>
      <c r="E37" s="303"/>
      <c r="F37" s="303"/>
      <c r="G37" s="303"/>
      <c r="H37" s="330"/>
      <c r="I37" s="330"/>
    </row>
    <row r="38" spans="2:10" ht="14.5" customHeight="1">
      <c r="B38" s="76"/>
      <c r="C38" s="98" t="s">
        <v>564</v>
      </c>
      <c r="D38" s="70">
        <v>28</v>
      </c>
      <c r="E38" s="303"/>
      <c r="F38" s="440">
        <v>3500277.4915880002</v>
      </c>
      <c r="G38" s="440"/>
      <c r="H38" s="440"/>
      <c r="I38" s="330">
        <v>2975235.8678000001</v>
      </c>
    </row>
    <row r="39" spans="2:10" ht="14.5" customHeight="1">
      <c r="B39" s="76"/>
      <c r="C39" s="98" t="s">
        <v>761</v>
      </c>
      <c r="D39" s="70">
        <v>29</v>
      </c>
      <c r="E39" s="303"/>
      <c r="F39" s="440">
        <v>10247943.125672</v>
      </c>
      <c r="G39" s="440"/>
      <c r="H39" s="440"/>
      <c r="I39" s="330">
        <v>10247943.125700001</v>
      </c>
    </row>
    <row r="40" spans="2:10" ht="14.5" customHeight="1">
      <c r="B40" s="76"/>
      <c r="C40" s="98" t="s">
        <v>565</v>
      </c>
      <c r="D40" s="70">
        <v>30</v>
      </c>
      <c r="E40" s="303"/>
      <c r="F40" s="440">
        <v>696275405.17812502</v>
      </c>
      <c r="G40" s="440"/>
      <c r="H40" s="440"/>
      <c r="I40" s="330">
        <v>34813770.258900002</v>
      </c>
    </row>
    <row r="41" spans="2:10" ht="14.5" customHeight="1">
      <c r="B41" s="76"/>
      <c r="C41" s="98" t="s">
        <v>566</v>
      </c>
      <c r="D41" s="70">
        <v>31</v>
      </c>
      <c r="E41" s="303"/>
      <c r="F41" s="330">
        <v>190583147</v>
      </c>
      <c r="G41" s="330"/>
      <c r="H41" s="330">
        <v>1347343385.6454301</v>
      </c>
      <c r="I41" s="330">
        <v>1347343385.6454</v>
      </c>
    </row>
    <row r="42" spans="2:10" ht="14.5" customHeight="1">
      <c r="B42" s="76"/>
      <c r="C42" s="88" t="s">
        <v>567</v>
      </c>
      <c r="D42" s="70">
        <v>32</v>
      </c>
      <c r="E42" s="303"/>
      <c r="F42" s="330">
        <v>741782772.95009995</v>
      </c>
      <c r="G42" s="330"/>
      <c r="H42" s="330"/>
      <c r="I42" s="330">
        <v>37089138.647505</v>
      </c>
      <c r="J42" s="363"/>
    </row>
    <row r="43" spans="2:10" ht="14.5" customHeight="1">
      <c r="B43" s="76"/>
      <c r="C43" s="99" t="s">
        <v>568</v>
      </c>
      <c r="D43" s="70">
        <v>33</v>
      </c>
      <c r="E43" s="303"/>
      <c r="F43" s="303"/>
      <c r="G43" s="303"/>
      <c r="H43" s="303"/>
      <c r="I43" s="330">
        <v>19293815560.567299</v>
      </c>
    </row>
    <row r="44" spans="2:10" ht="14.5" customHeight="1">
      <c r="B44" s="190" t="s">
        <v>569</v>
      </c>
      <c r="C44" s="99"/>
      <c r="D44" s="70">
        <v>34</v>
      </c>
      <c r="E44" s="303"/>
      <c r="F44" s="303"/>
      <c r="G44" s="303"/>
      <c r="H44" s="303"/>
      <c r="I44" s="364">
        <v>1.4065000000000001</v>
      </c>
    </row>
  </sheetData>
  <mergeCells count="3">
    <mergeCell ref="B2:I2"/>
    <mergeCell ref="E5:H5"/>
    <mergeCell ref="I5:I6"/>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&amp;C&amp;"Calibri"&amp;11&amp;K000000&amp;P_x000D_&amp;1#&amp;"Calibri"&amp;10&amp;K000000Internal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C078C-9FA7-4A53-8A42-747159786130}">
  <sheetPr codeName="Sheet24">
    <pageSetUpPr fitToPage="1"/>
  </sheetPr>
  <dimension ref="A1:R31"/>
  <sheetViews>
    <sheetView showGridLines="0" zoomScale="80" zoomScaleNormal="80" workbookViewId="0">
      <selection activeCell="B21" sqref="B21"/>
    </sheetView>
  </sheetViews>
  <sheetFormatPr defaultColWidth="9" defaultRowHeight="14.5"/>
  <cols>
    <col min="1" max="1" width="2.54296875" style="34" customWidth="1"/>
    <col min="2" max="2" width="50.81640625" style="34" customWidth="1"/>
    <col min="3" max="3" width="7.54296875" style="34" customWidth="1"/>
    <col min="4" max="18" width="18.54296875" style="34" customWidth="1"/>
    <col min="19" max="16384" width="9" style="34"/>
  </cols>
  <sheetData>
    <row r="1" spans="1:18" ht="10.15" customHeight="1">
      <c r="C1" s="9"/>
    </row>
    <row r="2" spans="1:18" ht="28" customHeight="1">
      <c r="A2" s="37"/>
      <c r="B2" s="446" t="s">
        <v>815</v>
      </c>
      <c r="C2" s="446"/>
      <c r="D2" s="446"/>
      <c r="E2" s="446"/>
      <c r="F2" s="446"/>
      <c r="G2" s="446"/>
      <c r="H2" s="446"/>
      <c r="I2" s="446"/>
      <c r="J2" s="446"/>
      <c r="K2" s="446"/>
      <c r="L2" s="446"/>
      <c r="M2" s="446"/>
      <c r="N2" s="446"/>
      <c r="O2" s="446"/>
      <c r="P2" s="446"/>
      <c r="Q2" s="446"/>
      <c r="R2" s="446"/>
    </row>
    <row r="3" spans="1:18" ht="14.5" customHeight="1">
      <c r="A3" s="37"/>
      <c r="B3" s="244" t="s">
        <v>1</v>
      </c>
      <c r="C3" s="37"/>
    </row>
    <row r="4" spans="1:18">
      <c r="A4" s="43"/>
      <c r="B4" s="43"/>
      <c r="C4" s="43"/>
    </row>
    <row r="5" spans="1:18">
      <c r="A5" s="43"/>
      <c r="B5" s="43"/>
      <c r="C5" s="43"/>
      <c r="D5" s="463" t="s">
        <v>336</v>
      </c>
      <c r="E5" s="467"/>
      <c r="F5" s="467"/>
      <c r="G5" s="467"/>
      <c r="H5" s="467"/>
      <c r="I5" s="467"/>
      <c r="J5" s="482" t="s">
        <v>337</v>
      </c>
      <c r="K5" s="483"/>
      <c r="L5" s="483"/>
      <c r="M5" s="483"/>
      <c r="N5" s="483"/>
      <c r="O5" s="484"/>
      <c r="P5" s="460" t="s">
        <v>338</v>
      </c>
      <c r="Q5" s="482" t="s">
        <v>339</v>
      </c>
      <c r="R5" s="484"/>
    </row>
    <row r="6" spans="1:18">
      <c r="A6" s="43"/>
      <c r="B6" s="43"/>
      <c r="C6" s="43"/>
      <c r="D6" s="463" t="s">
        <v>340</v>
      </c>
      <c r="E6" s="467"/>
      <c r="F6" s="464"/>
      <c r="G6" s="463" t="s">
        <v>341</v>
      </c>
      <c r="H6" s="467"/>
      <c r="I6" s="464"/>
      <c r="J6" s="463" t="s">
        <v>342</v>
      </c>
      <c r="K6" s="467"/>
      <c r="L6" s="464"/>
      <c r="M6" s="463" t="s">
        <v>343</v>
      </c>
      <c r="N6" s="467"/>
      <c r="O6" s="464"/>
      <c r="P6" s="461"/>
      <c r="Q6" s="460" t="s">
        <v>344</v>
      </c>
      <c r="R6" s="460" t="s">
        <v>345</v>
      </c>
    </row>
    <row r="7" spans="1:18">
      <c r="A7" s="43"/>
      <c r="B7" s="43"/>
      <c r="C7" s="43"/>
      <c r="D7" s="201"/>
      <c r="E7" s="151" t="s">
        <v>346</v>
      </c>
      <c r="F7" s="151" t="s">
        <v>347</v>
      </c>
      <c r="G7" s="201"/>
      <c r="H7" s="151" t="s">
        <v>347</v>
      </c>
      <c r="I7" s="151" t="s">
        <v>348</v>
      </c>
      <c r="J7" s="201"/>
      <c r="K7" s="151" t="s">
        <v>346</v>
      </c>
      <c r="L7" s="151" t="s">
        <v>347</v>
      </c>
      <c r="M7" s="201"/>
      <c r="N7" s="151" t="s">
        <v>347</v>
      </c>
      <c r="O7" s="151" t="s">
        <v>348</v>
      </c>
      <c r="P7" s="155"/>
      <c r="Q7" s="462"/>
      <c r="R7" s="462"/>
    </row>
    <row r="8" spans="1:18">
      <c r="A8" s="43"/>
      <c r="B8" s="89"/>
      <c r="C8" s="70" t="s">
        <v>0</v>
      </c>
      <c r="D8" s="71" t="s">
        <v>4</v>
      </c>
      <c r="E8" s="71" t="s">
        <v>5</v>
      </c>
      <c r="F8" s="71" t="s">
        <v>6</v>
      </c>
      <c r="G8" s="71" t="s">
        <v>35</v>
      </c>
      <c r="H8" s="71" t="s">
        <v>36</v>
      </c>
      <c r="I8" s="71" t="s">
        <v>77</v>
      </c>
      <c r="J8" s="71" t="s">
        <v>78</v>
      </c>
      <c r="K8" s="71" t="s">
        <v>79</v>
      </c>
      <c r="L8" s="71" t="s">
        <v>82</v>
      </c>
      <c r="M8" s="71" t="s">
        <v>83</v>
      </c>
      <c r="N8" s="71" t="s">
        <v>84</v>
      </c>
      <c r="O8" s="71" t="s">
        <v>85</v>
      </c>
      <c r="P8" s="71" t="s">
        <v>86</v>
      </c>
      <c r="Q8" s="71" t="s">
        <v>131</v>
      </c>
      <c r="R8" s="71" t="s">
        <v>132</v>
      </c>
    </row>
    <row r="9" spans="1:18">
      <c r="B9" s="88" t="s">
        <v>350</v>
      </c>
      <c r="C9" s="140" t="s">
        <v>349</v>
      </c>
      <c r="D9" s="310">
        <v>3994199328.0900002</v>
      </c>
      <c r="E9" s="310">
        <v>3994199328.0900002</v>
      </c>
      <c r="F9" s="310"/>
      <c r="G9" s="310"/>
      <c r="H9" s="310"/>
      <c r="I9" s="310"/>
      <c r="J9" s="310"/>
      <c r="K9" s="310"/>
      <c r="L9" s="310"/>
      <c r="M9" s="310"/>
      <c r="N9" s="310"/>
      <c r="O9" s="310"/>
      <c r="P9" s="310"/>
      <c r="Q9" s="310"/>
      <c r="R9" s="310"/>
    </row>
    <row r="10" spans="1:18">
      <c r="B10" s="88" t="s">
        <v>332</v>
      </c>
      <c r="C10" s="140" t="s">
        <v>102</v>
      </c>
      <c r="D10" s="310">
        <v>25338575422.360001</v>
      </c>
      <c r="E10" s="310">
        <v>23336990444.080002</v>
      </c>
      <c r="F10" s="310">
        <v>2001584978.28</v>
      </c>
      <c r="G10" s="310">
        <v>357593059</v>
      </c>
      <c r="H10" s="310"/>
      <c r="I10" s="310">
        <v>357593059</v>
      </c>
      <c r="J10" s="310">
        <v>-26685344.370000001</v>
      </c>
      <c r="K10" s="310">
        <v>-5368692.9400000004</v>
      </c>
      <c r="L10" s="310">
        <v>-21316651.43</v>
      </c>
      <c r="M10" s="310">
        <v>-53800794.990000002</v>
      </c>
      <c r="N10" s="310"/>
      <c r="O10" s="310">
        <v>-53800794.990000002</v>
      </c>
      <c r="P10" s="310"/>
      <c r="Q10" s="310">
        <v>23579040269.68</v>
      </c>
      <c r="R10" s="310">
        <v>286868719.10000002</v>
      </c>
    </row>
    <row r="11" spans="1:18">
      <c r="B11" s="61" t="s">
        <v>351</v>
      </c>
      <c r="C11" s="140" t="s">
        <v>103</v>
      </c>
      <c r="D11" s="310"/>
      <c r="E11" s="310"/>
      <c r="F11" s="310"/>
      <c r="G11" s="310"/>
      <c r="H11" s="310"/>
      <c r="I11" s="310"/>
      <c r="J11" s="310"/>
      <c r="K11" s="310"/>
      <c r="L11" s="310"/>
      <c r="M11" s="310"/>
      <c r="N11" s="310"/>
      <c r="O11" s="310"/>
      <c r="P11" s="310"/>
      <c r="Q11" s="310"/>
      <c r="R11" s="310"/>
    </row>
    <row r="12" spans="1:18">
      <c r="B12" s="61" t="s">
        <v>352</v>
      </c>
      <c r="C12" s="140" t="s">
        <v>107</v>
      </c>
      <c r="D12" s="310"/>
      <c r="E12" s="310"/>
      <c r="F12" s="310"/>
      <c r="G12" s="310"/>
      <c r="H12" s="310"/>
      <c r="I12" s="310"/>
      <c r="J12" s="310"/>
      <c r="K12" s="310"/>
      <c r="L12" s="310"/>
      <c r="M12" s="310"/>
      <c r="N12" s="310"/>
      <c r="O12" s="310"/>
      <c r="P12" s="310"/>
      <c r="Q12" s="310"/>
      <c r="R12" s="310"/>
    </row>
    <row r="13" spans="1:18">
      <c r="B13" s="61" t="s">
        <v>353</v>
      </c>
      <c r="C13" s="140" t="s">
        <v>108</v>
      </c>
      <c r="D13" s="310">
        <v>350467851.60000002</v>
      </c>
      <c r="E13" s="310">
        <v>350467851.60000002</v>
      </c>
      <c r="F13" s="310"/>
      <c r="G13" s="310"/>
      <c r="H13" s="310"/>
      <c r="I13" s="310"/>
      <c r="J13" s="310"/>
      <c r="K13" s="310"/>
      <c r="L13" s="310"/>
      <c r="M13" s="310"/>
      <c r="N13" s="310"/>
      <c r="O13" s="310"/>
      <c r="P13" s="310"/>
      <c r="Q13" s="310"/>
      <c r="R13" s="310"/>
    </row>
    <row r="14" spans="1:18">
      <c r="B14" s="61" t="s">
        <v>354</v>
      </c>
      <c r="C14" s="140" t="s">
        <v>109</v>
      </c>
      <c r="D14" s="310">
        <v>636962951.77999997</v>
      </c>
      <c r="E14" s="310">
        <v>566420133.20000005</v>
      </c>
      <c r="F14" s="310">
        <v>70542818.579999998</v>
      </c>
      <c r="G14" s="310">
        <v>17698071.620000001</v>
      </c>
      <c r="H14" s="310"/>
      <c r="I14" s="310">
        <v>17698071.620000001</v>
      </c>
      <c r="J14" s="310">
        <v>-2400388.27</v>
      </c>
      <c r="K14" s="310">
        <v>-478974.1</v>
      </c>
      <c r="L14" s="310">
        <v>-1921414.17</v>
      </c>
      <c r="M14" s="310">
        <v>-4407374.07</v>
      </c>
      <c r="N14" s="310"/>
      <c r="O14" s="310">
        <v>-4407374.07</v>
      </c>
      <c r="P14" s="310"/>
      <c r="Q14" s="310">
        <v>575396403.60000002</v>
      </c>
      <c r="R14" s="310">
        <v>13533755.039999999</v>
      </c>
    </row>
    <row r="15" spans="1:18">
      <c r="B15" s="61" t="s">
        <v>355</v>
      </c>
      <c r="C15" s="140" t="s">
        <v>110</v>
      </c>
      <c r="D15" s="310">
        <v>1555812854.8900001</v>
      </c>
      <c r="E15" s="310">
        <v>1284715246.3499999</v>
      </c>
      <c r="F15" s="310">
        <v>271097608.54000002</v>
      </c>
      <c r="G15" s="310">
        <v>49895347.090000004</v>
      </c>
      <c r="H15" s="310"/>
      <c r="I15" s="310">
        <v>49895347.090000004</v>
      </c>
      <c r="J15" s="310">
        <v>-9328510.8599999994</v>
      </c>
      <c r="K15" s="310">
        <v>-1924101.42</v>
      </c>
      <c r="L15" s="310">
        <v>-7404409.4400000004</v>
      </c>
      <c r="M15" s="310">
        <v>-10937198.300000001</v>
      </c>
      <c r="N15" s="310"/>
      <c r="O15" s="310">
        <v>-10937198.300000001</v>
      </c>
      <c r="P15" s="310"/>
      <c r="Q15" s="310">
        <v>1470767905.29</v>
      </c>
      <c r="R15" s="310">
        <v>39538717.390000001</v>
      </c>
    </row>
    <row r="16" spans="1:18">
      <c r="B16" s="88" t="s">
        <v>356</v>
      </c>
      <c r="C16" s="140" t="s">
        <v>115</v>
      </c>
      <c r="D16" s="310">
        <v>1555812854.8900001</v>
      </c>
      <c r="E16" s="310">
        <v>1284715246.3499999</v>
      </c>
      <c r="F16" s="310">
        <v>271097608.54000002</v>
      </c>
      <c r="G16" s="310">
        <v>49895347.090000004</v>
      </c>
      <c r="H16" s="310"/>
      <c r="I16" s="310">
        <v>49895347.090000004</v>
      </c>
      <c r="J16" s="310">
        <v>-9328510.8599999994</v>
      </c>
      <c r="K16" s="310">
        <v>-1924101.42</v>
      </c>
      <c r="L16" s="310">
        <v>-7404409.4400000004</v>
      </c>
      <c r="M16" s="310">
        <v>-10937198.300000001</v>
      </c>
      <c r="N16" s="310"/>
      <c r="O16" s="310">
        <v>-10937198.300000001</v>
      </c>
      <c r="P16" s="310"/>
      <c r="Q16" s="310">
        <v>1470767905.29</v>
      </c>
      <c r="R16" s="310">
        <v>39538717.390000001</v>
      </c>
    </row>
    <row r="17" spans="2:18">
      <c r="B17" s="61" t="s">
        <v>357</v>
      </c>
      <c r="C17" s="140" t="s">
        <v>111</v>
      </c>
      <c r="D17" s="310">
        <v>22795331764.09</v>
      </c>
      <c r="E17" s="310">
        <v>21135387212.93</v>
      </c>
      <c r="F17" s="310">
        <v>1659944551.1600001</v>
      </c>
      <c r="G17" s="310">
        <v>289999640.29000002</v>
      </c>
      <c r="H17" s="310"/>
      <c r="I17" s="310">
        <v>289999640.29000002</v>
      </c>
      <c r="J17" s="310">
        <v>-14956445.24</v>
      </c>
      <c r="K17" s="310">
        <v>-2965617.42</v>
      </c>
      <c r="L17" s="310">
        <v>-11990827.82</v>
      </c>
      <c r="M17" s="310">
        <v>-38456222.619999997</v>
      </c>
      <c r="N17" s="310"/>
      <c r="O17" s="310">
        <v>-38456222.619999997</v>
      </c>
      <c r="P17" s="310"/>
      <c r="Q17" s="310">
        <v>21532875960.790001</v>
      </c>
      <c r="R17" s="310">
        <v>233796246.66999999</v>
      </c>
    </row>
    <row r="18" spans="2:18">
      <c r="B18" s="88" t="s">
        <v>114</v>
      </c>
      <c r="C18" s="140" t="s">
        <v>112</v>
      </c>
      <c r="D18" s="310">
        <v>726843798.40999997</v>
      </c>
      <c r="E18" s="310">
        <v>726843798.40999997</v>
      </c>
      <c r="F18" s="310"/>
      <c r="G18" s="310"/>
      <c r="H18" s="310"/>
      <c r="I18" s="310"/>
      <c r="J18" s="310"/>
      <c r="K18" s="310"/>
      <c r="L18" s="310"/>
      <c r="M18" s="310"/>
      <c r="N18" s="310"/>
      <c r="O18" s="310"/>
      <c r="P18" s="310"/>
      <c r="Q18" s="310"/>
      <c r="R18" s="310"/>
    </row>
    <row r="19" spans="2:18">
      <c r="B19" s="61" t="s">
        <v>351</v>
      </c>
      <c r="C19" s="140" t="s">
        <v>113</v>
      </c>
      <c r="D19" s="310"/>
      <c r="E19" s="310"/>
      <c r="F19" s="310"/>
      <c r="G19" s="310"/>
      <c r="H19" s="310"/>
      <c r="I19" s="310"/>
      <c r="J19" s="310"/>
      <c r="K19" s="310"/>
      <c r="L19" s="310"/>
      <c r="M19" s="310"/>
      <c r="N19" s="310"/>
      <c r="O19" s="310"/>
      <c r="P19" s="310"/>
      <c r="Q19" s="310"/>
      <c r="R19" s="310"/>
    </row>
    <row r="20" spans="2:18">
      <c r="B20" s="61" t="s">
        <v>352</v>
      </c>
      <c r="C20" s="140" t="s">
        <v>358</v>
      </c>
      <c r="D20" s="310">
        <v>548324166.89999998</v>
      </c>
      <c r="E20" s="310">
        <v>548324166.89999998</v>
      </c>
      <c r="F20" s="310"/>
      <c r="G20" s="310"/>
      <c r="H20" s="310"/>
      <c r="I20" s="310"/>
      <c r="J20" s="310"/>
      <c r="K20" s="310"/>
      <c r="L20" s="310"/>
      <c r="M20" s="310"/>
      <c r="N20" s="310"/>
      <c r="O20" s="310"/>
      <c r="P20" s="310"/>
      <c r="Q20" s="310"/>
      <c r="R20" s="310"/>
    </row>
    <row r="21" spans="2:18">
      <c r="B21" s="61" t="s">
        <v>353</v>
      </c>
      <c r="C21" s="140" t="s">
        <v>116</v>
      </c>
      <c r="D21" s="310">
        <v>178519631.50999999</v>
      </c>
      <c r="E21" s="310">
        <v>178519631.50999999</v>
      </c>
      <c r="F21" s="310"/>
      <c r="G21" s="310"/>
      <c r="H21" s="310"/>
      <c r="I21" s="310"/>
      <c r="J21" s="310"/>
      <c r="K21" s="310"/>
      <c r="L21" s="310"/>
      <c r="M21" s="310"/>
      <c r="N21" s="310"/>
      <c r="O21" s="310"/>
      <c r="P21" s="310"/>
      <c r="Q21" s="310"/>
      <c r="R21" s="310"/>
    </row>
    <row r="22" spans="2:18">
      <c r="B22" s="61" t="s">
        <v>354</v>
      </c>
      <c r="C22" s="140" t="s">
        <v>118</v>
      </c>
      <c r="D22" s="310"/>
      <c r="E22" s="310"/>
      <c r="F22" s="310"/>
      <c r="G22" s="310"/>
      <c r="H22" s="310"/>
      <c r="I22" s="310"/>
      <c r="J22" s="310"/>
      <c r="K22" s="310"/>
      <c r="L22" s="310"/>
      <c r="M22" s="310"/>
      <c r="N22" s="310"/>
      <c r="O22" s="310"/>
      <c r="P22" s="310"/>
      <c r="Q22" s="310"/>
      <c r="R22" s="310"/>
    </row>
    <row r="23" spans="2:18">
      <c r="B23" s="61" t="s">
        <v>355</v>
      </c>
      <c r="C23" s="140" t="s">
        <v>119</v>
      </c>
      <c r="D23" s="310"/>
      <c r="E23" s="310"/>
      <c r="F23" s="310"/>
      <c r="G23" s="310"/>
      <c r="H23" s="310"/>
      <c r="I23" s="310"/>
      <c r="J23" s="310"/>
      <c r="K23" s="310"/>
      <c r="L23" s="310"/>
      <c r="M23" s="310"/>
      <c r="N23" s="310"/>
      <c r="O23" s="310"/>
      <c r="P23" s="310"/>
      <c r="Q23" s="310"/>
      <c r="R23" s="310"/>
    </row>
    <row r="24" spans="2:18">
      <c r="B24" s="88" t="s">
        <v>359</v>
      </c>
      <c r="C24" s="140" t="s">
        <v>120</v>
      </c>
      <c r="D24" s="310">
        <v>1923983083.8900001</v>
      </c>
      <c r="E24" s="310">
        <v>1827493231.95</v>
      </c>
      <c r="F24" s="310">
        <v>96489851.939999998</v>
      </c>
      <c r="G24" s="310">
        <v>2994323.93</v>
      </c>
      <c r="H24" s="310"/>
      <c r="I24" s="310">
        <v>2994323.93</v>
      </c>
      <c r="J24" s="310">
        <v>9209881.2400000002</v>
      </c>
      <c r="K24" s="310">
        <v>8912292.3399999999</v>
      </c>
      <c r="L24" s="310">
        <v>297588.90000000002</v>
      </c>
      <c r="M24" s="310">
        <v>233927.85</v>
      </c>
      <c r="N24" s="310"/>
      <c r="O24" s="310">
        <v>233927.85</v>
      </c>
      <c r="P24" s="303"/>
      <c r="Q24" s="310"/>
      <c r="R24" s="310">
        <v>3181.61</v>
      </c>
    </row>
    <row r="25" spans="2:18">
      <c r="B25" s="61" t="s">
        <v>351</v>
      </c>
      <c r="C25" s="140" t="s">
        <v>121</v>
      </c>
      <c r="D25" s="310"/>
      <c r="E25" s="310"/>
      <c r="F25" s="310"/>
      <c r="G25" s="310"/>
      <c r="H25" s="310"/>
      <c r="I25" s="310"/>
      <c r="J25" s="310"/>
      <c r="K25" s="310"/>
      <c r="L25" s="310"/>
      <c r="M25" s="310"/>
      <c r="N25" s="310"/>
      <c r="O25" s="310"/>
      <c r="P25" s="303"/>
      <c r="Q25" s="310"/>
      <c r="R25" s="310"/>
    </row>
    <row r="26" spans="2:18">
      <c r="B26" s="61" t="s">
        <v>352</v>
      </c>
      <c r="C26" s="140" t="s">
        <v>122</v>
      </c>
      <c r="D26" s="310"/>
      <c r="E26" s="310"/>
      <c r="F26" s="310"/>
      <c r="G26" s="310"/>
      <c r="H26" s="310"/>
      <c r="I26" s="310"/>
      <c r="J26" s="310"/>
      <c r="K26" s="310"/>
      <c r="L26" s="310"/>
      <c r="M26" s="310"/>
      <c r="N26" s="310"/>
      <c r="O26" s="310"/>
      <c r="P26" s="303"/>
      <c r="Q26" s="310"/>
      <c r="R26" s="310"/>
    </row>
    <row r="27" spans="2:18">
      <c r="B27" s="61" t="s">
        <v>353</v>
      </c>
      <c r="C27" s="140" t="s">
        <v>123</v>
      </c>
      <c r="D27" s="310">
        <v>48292730.670000002</v>
      </c>
      <c r="E27" s="310">
        <v>48292730.670000002</v>
      </c>
      <c r="F27" s="310"/>
      <c r="G27" s="310"/>
      <c r="H27" s="310"/>
      <c r="I27" s="310"/>
      <c r="J27" s="310">
        <v>7795256.7999999998</v>
      </c>
      <c r="K27" s="310">
        <v>7795256.7999999998</v>
      </c>
      <c r="L27" s="310"/>
      <c r="M27" s="310"/>
      <c r="N27" s="310"/>
      <c r="O27" s="310"/>
      <c r="P27" s="303"/>
      <c r="Q27" s="310"/>
      <c r="R27" s="310"/>
    </row>
    <row r="28" spans="2:18">
      <c r="B28" s="61" t="s">
        <v>354</v>
      </c>
      <c r="C28" s="140" t="s">
        <v>124</v>
      </c>
      <c r="D28" s="310">
        <v>45469603.359999999</v>
      </c>
      <c r="E28" s="310">
        <v>42912940.640000001</v>
      </c>
      <c r="F28" s="310">
        <v>2556662.7200000002</v>
      </c>
      <c r="G28" s="310">
        <v>251454.61</v>
      </c>
      <c r="H28" s="310"/>
      <c r="I28" s="310">
        <v>251454.61</v>
      </c>
      <c r="J28" s="310">
        <v>64316.32</v>
      </c>
      <c r="K28" s="310">
        <v>48503.44</v>
      </c>
      <c r="L28" s="310">
        <v>15812.88</v>
      </c>
      <c r="M28" s="310">
        <v>51535.9</v>
      </c>
      <c r="N28" s="310"/>
      <c r="O28" s="310">
        <v>51535.9</v>
      </c>
      <c r="P28" s="303"/>
      <c r="Q28" s="310"/>
      <c r="R28" s="310"/>
    </row>
    <row r="29" spans="2:18">
      <c r="B29" s="61" t="s">
        <v>355</v>
      </c>
      <c r="C29" s="140" t="s">
        <v>125</v>
      </c>
      <c r="D29" s="310">
        <v>192370598.47999999</v>
      </c>
      <c r="E29" s="310">
        <v>186825758.41</v>
      </c>
      <c r="F29" s="310">
        <v>5544840.0700000003</v>
      </c>
      <c r="G29" s="310">
        <v>576003.19999999995</v>
      </c>
      <c r="H29" s="310"/>
      <c r="I29" s="310">
        <v>576003.19999999995</v>
      </c>
      <c r="J29" s="310">
        <v>408638.05</v>
      </c>
      <c r="K29" s="310">
        <v>325515.02</v>
      </c>
      <c r="L29" s="310">
        <v>83123.03</v>
      </c>
      <c r="M29" s="310">
        <v>85740.51</v>
      </c>
      <c r="N29" s="310"/>
      <c r="O29" s="310">
        <v>85740.51</v>
      </c>
      <c r="P29" s="303"/>
      <c r="Q29" s="310"/>
      <c r="R29" s="310">
        <v>2776.64</v>
      </c>
    </row>
    <row r="30" spans="2:18">
      <c r="B30" s="61" t="s">
        <v>357</v>
      </c>
      <c r="C30" s="140" t="s">
        <v>126</v>
      </c>
      <c r="D30" s="310">
        <v>1637850151.3800001</v>
      </c>
      <c r="E30" s="310">
        <v>1549461802.23</v>
      </c>
      <c r="F30" s="310">
        <v>88388349.150000006</v>
      </c>
      <c r="G30" s="310">
        <v>2166866.12</v>
      </c>
      <c r="H30" s="310"/>
      <c r="I30" s="310">
        <v>2166866.12</v>
      </c>
      <c r="J30" s="310">
        <v>941670.07</v>
      </c>
      <c r="K30" s="310">
        <v>743017.08</v>
      </c>
      <c r="L30" s="310">
        <v>198652.99</v>
      </c>
      <c r="M30" s="310">
        <v>96651.44</v>
      </c>
      <c r="N30" s="310"/>
      <c r="O30" s="310">
        <v>96651.44</v>
      </c>
      <c r="P30" s="303"/>
      <c r="Q30" s="310"/>
      <c r="R30" s="310">
        <v>404.97</v>
      </c>
    </row>
    <row r="31" spans="2:18">
      <c r="B31" s="99" t="s">
        <v>34</v>
      </c>
      <c r="C31" s="145" t="s">
        <v>127</v>
      </c>
      <c r="D31" s="310">
        <v>31983601632.75</v>
      </c>
      <c r="E31" s="310">
        <v>29885526802.529999</v>
      </c>
      <c r="F31" s="310">
        <v>2098074830.22</v>
      </c>
      <c r="G31" s="310">
        <v>360587382.93000001</v>
      </c>
      <c r="H31" s="310"/>
      <c r="I31" s="310">
        <v>360587382.93000001</v>
      </c>
      <c r="J31" s="310">
        <v>-17475463.129999999</v>
      </c>
      <c r="K31" s="310">
        <v>3543599.4</v>
      </c>
      <c r="L31" s="310">
        <v>-21019062.530000001</v>
      </c>
      <c r="M31" s="310">
        <v>-53566867.140000001</v>
      </c>
      <c r="N31" s="310"/>
      <c r="O31" s="310">
        <v>-53566867.140000001</v>
      </c>
      <c r="P31" s="310"/>
      <c r="Q31" s="310">
        <v>23579040269.68</v>
      </c>
      <c r="R31" s="310">
        <v>286871900.70999998</v>
      </c>
    </row>
  </sheetData>
  <mergeCells count="11">
    <mergeCell ref="B2:R2"/>
    <mergeCell ref="D5:I5"/>
    <mergeCell ref="J5:O5"/>
    <mergeCell ref="P5:P6"/>
    <mergeCell ref="Q5:R5"/>
    <mergeCell ref="D6:F6"/>
    <mergeCell ref="G6:I6"/>
    <mergeCell ref="J6:L6"/>
    <mergeCell ref="M6:O6"/>
    <mergeCell ref="Q6:Q7"/>
    <mergeCell ref="R6:R7"/>
  </mergeCells>
  <pageMargins left="0.70866141732283472" right="0.70866141732283472" top="0.74803149606299213" bottom="0.74803149606299213" header="0.31496062992125984" footer="0.31496062992125984"/>
  <pageSetup paperSize="9" scale="39" fitToHeight="0" orientation="landscape" r:id="rId1"/>
  <headerFooter>
    <oddHeader>&amp;CEN
Annex XV</oddHeader>
    <oddFooter>&amp;C&amp;"Calibri"&amp;11&amp;K000000&amp;P_x000D_&amp;1#&amp;"Calibri"&amp;10&amp;K000000Internal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3ED75-C198-41CC-AE97-DF7E0072B9E5}">
  <sheetPr codeName="Sheet25">
    <pageSetUpPr fitToPage="1"/>
  </sheetPr>
  <dimension ref="B1:I10"/>
  <sheetViews>
    <sheetView showGridLines="0" zoomScale="80" zoomScaleNormal="80" workbookViewId="0">
      <selection activeCell="B21" sqref="B21"/>
    </sheetView>
  </sheetViews>
  <sheetFormatPr defaultColWidth="9" defaultRowHeight="14.5"/>
  <cols>
    <col min="1" max="1" width="2.54296875" style="34" customWidth="1"/>
    <col min="2" max="2" width="27" style="34" customWidth="1"/>
    <col min="3" max="3" width="7.54296875" style="34" customWidth="1"/>
    <col min="4" max="9" width="18.54296875" style="34" customWidth="1"/>
    <col min="10" max="16384" width="9" style="34"/>
  </cols>
  <sheetData>
    <row r="1" spans="2:9" ht="10.15" customHeight="1"/>
    <row r="2" spans="2:9" ht="28" customHeight="1">
      <c r="B2" s="446" t="s">
        <v>816</v>
      </c>
      <c r="C2" s="446"/>
      <c r="D2" s="446"/>
      <c r="E2" s="446"/>
      <c r="F2" s="446"/>
      <c r="G2" s="446"/>
      <c r="H2" s="446"/>
      <c r="I2" s="446"/>
    </row>
    <row r="3" spans="2:9" ht="14.5" customHeight="1">
      <c r="B3" s="244" t="s">
        <v>1</v>
      </c>
      <c r="C3" s="25"/>
    </row>
    <row r="5" spans="2:9">
      <c r="D5" s="448" t="s">
        <v>360</v>
      </c>
      <c r="E5" s="448"/>
      <c r="F5" s="448"/>
      <c r="G5" s="448"/>
      <c r="H5" s="448"/>
      <c r="I5" s="448"/>
    </row>
    <row r="6" spans="2:9" ht="42" customHeight="1">
      <c r="D6" s="151" t="s">
        <v>361</v>
      </c>
      <c r="E6" s="151" t="s">
        <v>362</v>
      </c>
      <c r="F6" s="151" t="s">
        <v>363</v>
      </c>
      <c r="G6" s="151" t="s">
        <v>364</v>
      </c>
      <c r="H6" s="151" t="s">
        <v>365</v>
      </c>
      <c r="I6" s="151" t="s">
        <v>34</v>
      </c>
    </row>
    <row r="7" spans="2:9">
      <c r="C7" s="70" t="s">
        <v>0</v>
      </c>
      <c r="D7" s="70" t="s">
        <v>4</v>
      </c>
      <c r="E7" s="70" t="s">
        <v>5</v>
      </c>
      <c r="F7" s="70" t="s">
        <v>6</v>
      </c>
      <c r="G7" s="70" t="s">
        <v>35</v>
      </c>
      <c r="H7" s="70" t="s">
        <v>36</v>
      </c>
      <c r="I7" s="70" t="s">
        <v>77</v>
      </c>
    </row>
    <row r="8" spans="2:9">
      <c r="B8" s="202" t="s">
        <v>332</v>
      </c>
      <c r="C8" s="66">
        <v>1</v>
      </c>
      <c r="D8" s="310"/>
      <c r="E8" s="310"/>
      <c r="F8" s="310"/>
      <c r="G8" s="310"/>
      <c r="H8" s="310">
        <v>27542659464.82</v>
      </c>
      <c r="I8" s="310">
        <v>27542659464.82</v>
      </c>
    </row>
    <row r="9" spans="2:9">
      <c r="B9" s="202" t="s">
        <v>114</v>
      </c>
      <c r="C9" s="66">
        <v>2</v>
      </c>
      <c r="D9" s="310">
        <v>0</v>
      </c>
      <c r="E9" s="310">
        <v>405476463.91000003</v>
      </c>
      <c r="F9" s="310">
        <v>239894743.99000001</v>
      </c>
      <c r="G9" s="310">
        <v>81622312.730000004</v>
      </c>
      <c r="H9" s="310">
        <v>0</v>
      </c>
      <c r="I9" s="310">
        <v>726993520.63000011</v>
      </c>
    </row>
    <row r="10" spans="2:9">
      <c r="B10" s="203" t="s">
        <v>34</v>
      </c>
      <c r="C10" s="149">
        <v>3</v>
      </c>
      <c r="D10" s="310">
        <v>0</v>
      </c>
      <c r="E10" s="310">
        <v>405476463.91000003</v>
      </c>
      <c r="F10" s="310">
        <v>239894743.99000001</v>
      </c>
      <c r="G10" s="310">
        <v>81622312.730000004</v>
      </c>
      <c r="H10" s="310">
        <v>27542659464.82</v>
      </c>
      <c r="I10" s="310">
        <v>28269652985.450001</v>
      </c>
    </row>
  </sheetData>
  <mergeCells count="2">
    <mergeCell ref="D5:I5"/>
    <mergeCell ref="B2:I2"/>
  </mergeCells>
  <pageMargins left="0.70866141732283472" right="0.70866141732283472" top="0.74803149606299213" bottom="0.74803149606299213" header="0.31496062992125984" footer="0.31496062992125984"/>
  <pageSetup paperSize="9" scale="88" orientation="landscape" r:id="rId1"/>
  <headerFooter>
    <oddHeader>&amp;CEN
Annex XV</oddHeader>
    <oddFooter>&amp;C&amp;"Calibri"&amp;11&amp;K000000&amp;P_x000D_&amp;1#&amp;"Calibri"&amp;10&amp;K000000Internal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480F2-8143-4D10-B628-919A2475C077}">
  <sheetPr codeName="Sheet26">
    <pageSetUpPr fitToPage="1"/>
  </sheetPr>
  <dimension ref="B1:D14"/>
  <sheetViews>
    <sheetView showGridLines="0" zoomScale="80" zoomScaleNormal="80" workbookViewId="0">
      <selection activeCell="B21" sqref="B21"/>
    </sheetView>
  </sheetViews>
  <sheetFormatPr defaultColWidth="9" defaultRowHeight="14.5"/>
  <cols>
    <col min="1" max="1" width="2.54296875" style="34" customWidth="1"/>
    <col min="2" max="2" width="62" style="34" customWidth="1"/>
    <col min="3" max="3" width="7.54296875" style="34" customWidth="1"/>
    <col min="4" max="4" width="27.26953125" style="34" customWidth="1"/>
    <col min="5" max="5" width="25" style="34" customWidth="1"/>
    <col min="6" max="16384" width="9" style="34"/>
  </cols>
  <sheetData>
    <row r="1" spans="2:4" ht="10.15" customHeight="1"/>
    <row r="2" spans="2:4" ht="28" customHeight="1">
      <c r="B2" s="485" t="s">
        <v>817</v>
      </c>
      <c r="C2" s="485"/>
      <c r="D2" s="485"/>
    </row>
    <row r="3" spans="2:4" ht="14.5" customHeight="1">
      <c r="B3" s="244" t="s">
        <v>1</v>
      </c>
      <c r="C3" s="14"/>
      <c r="D3" s="8"/>
    </row>
    <row r="4" spans="2:4">
      <c r="B4" s="8"/>
    </row>
    <row r="5" spans="2:4" ht="23.25" customHeight="1">
      <c r="B5" s="8"/>
      <c r="C5" s="14"/>
      <c r="D5" s="74" t="s">
        <v>366</v>
      </c>
    </row>
    <row r="6" spans="2:4">
      <c r="B6" s="8"/>
      <c r="C6" s="139" t="s">
        <v>0</v>
      </c>
      <c r="D6" s="64" t="s">
        <v>4</v>
      </c>
    </row>
    <row r="7" spans="2:4">
      <c r="B7" s="122" t="s">
        <v>367</v>
      </c>
      <c r="C7" s="147" t="s">
        <v>102</v>
      </c>
      <c r="D7" s="310"/>
    </row>
    <row r="8" spans="2:4">
      <c r="B8" s="62" t="s">
        <v>368</v>
      </c>
      <c r="C8" s="148" t="s">
        <v>103</v>
      </c>
      <c r="D8" s="310"/>
    </row>
    <row r="9" spans="2:4">
      <c r="B9" s="62" t="s">
        <v>369</v>
      </c>
      <c r="C9" s="148" t="s">
        <v>107</v>
      </c>
      <c r="D9" s="310"/>
    </row>
    <row r="10" spans="2:4">
      <c r="B10" s="109" t="s">
        <v>370</v>
      </c>
      <c r="C10" s="148" t="s">
        <v>108</v>
      </c>
      <c r="D10" s="310"/>
    </row>
    <row r="11" spans="2:4">
      <c r="B11" s="109" t="s">
        <v>371</v>
      </c>
      <c r="C11" s="148" t="s">
        <v>109</v>
      </c>
      <c r="D11" s="310"/>
    </row>
    <row r="12" spans="2:4">
      <c r="B12" s="122" t="s">
        <v>372</v>
      </c>
      <c r="C12" s="147" t="s">
        <v>110</v>
      </c>
      <c r="D12" s="310"/>
    </row>
    <row r="14" spans="2:4">
      <c r="B14" s="473" t="s">
        <v>1635</v>
      </c>
      <c r="C14" s="474"/>
      <c r="D14" s="475"/>
    </row>
  </sheetData>
  <mergeCells count="2">
    <mergeCell ref="B2:D2"/>
    <mergeCell ref="B14:D14"/>
  </mergeCells>
  <pageMargins left="0.70866141732283472" right="0.70866141732283472" top="0.74803149606299213" bottom="0.74803149606299213" header="0.31496062992125984" footer="0.31496062992125984"/>
  <pageSetup paperSize="9" scale="79" orientation="landscape" r:id="rId1"/>
  <headerFooter>
    <oddHeader>&amp;CEN
Annex XV</oddHeader>
    <oddFooter>&amp;C&amp;"Calibri"&amp;11&amp;K000000&amp;P_x000D_&amp;1#&amp;"Calibri"&amp;10&amp;K000000Internal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E6673-157C-469B-BED1-5F39D5253864}">
  <sheetPr codeName="Sheet27"/>
  <dimension ref="B1:E21"/>
  <sheetViews>
    <sheetView showGridLines="0" zoomScale="80" zoomScaleNormal="80" workbookViewId="0">
      <selection activeCell="B21" sqref="B21:D21"/>
    </sheetView>
  </sheetViews>
  <sheetFormatPr defaultColWidth="9" defaultRowHeight="14.5"/>
  <cols>
    <col min="1" max="1" width="2.54296875" style="34" customWidth="1"/>
    <col min="2" max="2" width="62.7265625" style="34" customWidth="1"/>
    <col min="3" max="3" width="7.54296875" style="34" customWidth="1"/>
    <col min="4" max="4" width="27.26953125" style="34" customWidth="1"/>
    <col min="5" max="5" width="29.1796875" style="34" customWidth="1"/>
    <col min="6" max="6" width="54.54296875" style="34" customWidth="1"/>
    <col min="7" max="7" width="25" style="34" customWidth="1"/>
    <col min="8" max="16384" width="9" style="34"/>
  </cols>
  <sheetData>
    <row r="1" spans="2:5" ht="10.15" customHeight="1"/>
    <row r="2" spans="2:5" ht="28" customHeight="1">
      <c r="B2" s="486" t="s">
        <v>818</v>
      </c>
      <c r="C2" s="486"/>
      <c r="D2" s="486"/>
      <c r="E2" s="486"/>
    </row>
    <row r="3" spans="2:5" ht="14.5" customHeight="1">
      <c r="B3" s="244" t="s">
        <v>1</v>
      </c>
      <c r="C3" s="37"/>
    </row>
    <row r="5" spans="2:5" ht="25.5" customHeight="1">
      <c r="D5" s="151" t="s">
        <v>366</v>
      </c>
      <c r="E5" s="151" t="s">
        <v>373</v>
      </c>
    </row>
    <row r="6" spans="2:5">
      <c r="C6" s="139" t="s">
        <v>0</v>
      </c>
      <c r="D6" s="71" t="s">
        <v>4</v>
      </c>
      <c r="E6" s="71" t="s">
        <v>5</v>
      </c>
    </row>
    <row r="7" spans="2:5">
      <c r="B7" s="99" t="s">
        <v>367</v>
      </c>
      <c r="C7" s="140" t="s">
        <v>102</v>
      </c>
      <c r="D7" s="310"/>
      <c r="E7" s="303"/>
    </row>
    <row r="8" spans="2:5">
      <c r="B8" s="88" t="s">
        <v>368</v>
      </c>
      <c r="C8" s="140" t="s">
        <v>103</v>
      </c>
      <c r="D8" s="310"/>
      <c r="E8" s="303"/>
    </row>
    <row r="9" spans="2:5">
      <c r="B9" s="88" t="s">
        <v>369</v>
      </c>
      <c r="C9" s="140" t="s">
        <v>107</v>
      </c>
      <c r="D9" s="310"/>
      <c r="E9" s="303"/>
    </row>
    <row r="10" spans="2:5">
      <c r="B10" s="61" t="s">
        <v>374</v>
      </c>
      <c r="C10" s="140" t="s">
        <v>108</v>
      </c>
      <c r="D10" s="310"/>
      <c r="E10" s="303"/>
    </row>
    <row r="11" spans="2:5">
      <c r="B11" s="61" t="s">
        <v>375</v>
      </c>
      <c r="C11" s="140" t="s">
        <v>109</v>
      </c>
      <c r="D11" s="310"/>
      <c r="E11" s="303"/>
    </row>
    <row r="12" spans="2:5">
      <c r="B12" s="61" t="s">
        <v>376</v>
      </c>
      <c r="C12" s="140" t="s">
        <v>110</v>
      </c>
      <c r="D12" s="310"/>
      <c r="E12" s="310"/>
    </row>
    <row r="13" spans="2:5">
      <c r="B13" s="61" t="s">
        <v>377</v>
      </c>
      <c r="C13" s="140" t="s">
        <v>115</v>
      </c>
      <c r="D13" s="310"/>
      <c r="E13" s="310"/>
    </row>
    <row r="14" spans="2:5">
      <c r="B14" s="61" t="s">
        <v>378</v>
      </c>
      <c r="C14" s="140" t="s">
        <v>111</v>
      </c>
      <c r="D14" s="310"/>
      <c r="E14" s="310"/>
    </row>
    <row r="15" spans="2:5">
      <c r="B15" s="61" t="s">
        <v>379</v>
      </c>
      <c r="C15" s="140" t="s">
        <v>112</v>
      </c>
      <c r="D15" s="310"/>
      <c r="E15" s="310"/>
    </row>
    <row r="16" spans="2:5">
      <c r="B16" s="61" t="s">
        <v>370</v>
      </c>
      <c r="C16" s="140" t="s">
        <v>113</v>
      </c>
      <c r="D16" s="310"/>
      <c r="E16" s="303"/>
    </row>
    <row r="17" spans="2:5">
      <c r="B17" s="61" t="s">
        <v>371</v>
      </c>
      <c r="C17" s="140" t="s">
        <v>358</v>
      </c>
      <c r="D17" s="310"/>
      <c r="E17" s="303"/>
    </row>
    <row r="18" spans="2:5">
      <c r="B18" s="109" t="s">
        <v>380</v>
      </c>
      <c r="C18" s="148" t="s">
        <v>116</v>
      </c>
      <c r="D18" s="310"/>
      <c r="E18" s="303"/>
    </row>
    <row r="19" spans="2:5">
      <c r="B19" s="99" t="s">
        <v>372</v>
      </c>
      <c r="C19" s="140" t="s">
        <v>118</v>
      </c>
      <c r="D19" s="310"/>
      <c r="E19" s="303"/>
    </row>
    <row r="21" spans="2:5">
      <c r="B21" s="487" t="s">
        <v>1635</v>
      </c>
      <c r="C21" s="488"/>
      <c r="D21" s="489"/>
    </row>
  </sheetData>
  <mergeCells count="2">
    <mergeCell ref="B2:E2"/>
    <mergeCell ref="B21:D21"/>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&amp;C&amp;"Calibri"&amp;11&amp;K000000&amp;P_x000D_&amp;1#&amp;"Calibri"&amp;10&amp;K000000Internal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B44C6-7B40-450C-B2F9-7368A6033469}">
  <sheetPr codeName="Sheet28">
    <pageSetUpPr fitToPage="1"/>
  </sheetPr>
  <dimension ref="A1:K18"/>
  <sheetViews>
    <sheetView showGridLines="0" zoomScale="80" zoomScaleNormal="80" workbookViewId="0">
      <selection activeCell="B21" sqref="B21"/>
    </sheetView>
  </sheetViews>
  <sheetFormatPr defaultColWidth="9" defaultRowHeight="14.5"/>
  <cols>
    <col min="1" max="1" width="2.54296875" style="34" customWidth="1"/>
    <col min="2" max="2" width="50.453125" style="34" customWidth="1"/>
    <col min="3" max="3" width="7.54296875" style="34" customWidth="1"/>
    <col min="4" max="11" width="18.54296875" style="34" customWidth="1"/>
    <col min="12" max="16384" width="9" style="34"/>
  </cols>
  <sheetData>
    <row r="1" spans="1:11" ht="10.15" customHeight="1"/>
    <row r="2" spans="1:11" ht="28" customHeight="1">
      <c r="A2" s="37"/>
      <c r="B2" s="446" t="s">
        <v>819</v>
      </c>
      <c r="C2" s="446"/>
      <c r="D2" s="446"/>
      <c r="E2" s="446"/>
      <c r="F2" s="446"/>
      <c r="G2" s="446"/>
      <c r="H2" s="446"/>
      <c r="I2" s="446"/>
      <c r="J2" s="446"/>
      <c r="K2" s="446"/>
    </row>
    <row r="3" spans="1:11" ht="14.5" customHeight="1">
      <c r="A3" s="43"/>
      <c r="B3" s="244" t="s">
        <v>1</v>
      </c>
    </row>
    <row r="4" spans="1:11" ht="52.5" customHeight="1">
      <c r="A4" s="43"/>
      <c r="B4" s="43"/>
      <c r="C4" s="43"/>
      <c r="D4" s="482" t="s">
        <v>381</v>
      </c>
      <c r="E4" s="483"/>
      <c r="F4" s="483"/>
      <c r="G4" s="484"/>
      <c r="H4" s="477" t="s">
        <v>337</v>
      </c>
      <c r="I4" s="479"/>
      <c r="J4" s="463" t="s">
        <v>382</v>
      </c>
      <c r="K4" s="464"/>
    </row>
    <row r="5" spans="1:11" ht="39" customHeight="1">
      <c r="A5" s="43"/>
      <c r="B5" s="43"/>
      <c r="C5" s="43"/>
      <c r="D5" s="490" t="s">
        <v>383</v>
      </c>
      <c r="E5" s="463" t="s">
        <v>384</v>
      </c>
      <c r="F5" s="467"/>
      <c r="G5" s="464"/>
      <c r="H5" s="461" t="s">
        <v>385</v>
      </c>
      <c r="I5" s="460" t="s">
        <v>386</v>
      </c>
      <c r="J5" s="204"/>
      <c r="K5" s="492" t="s">
        <v>387</v>
      </c>
    </row>
    <row r="6" spans="1:11" ht="44.25" customHeight="1">
      <c r="A6" s="43"/>
      <c r="B6" s="43"/>
      <c r="C6" s="43"/>
      <c r="D6" s="491"/>
      <c r="E6" s="201"/>
      <c r="F6" s="305" t="s">
        <v>388</v>
      </c>
      <c r="G6" s="305" t="s">
        <v>389</v>
      </c>
      <c r="H6" s="462"/>
      <c r="I6" s="462"/>
      <c r="J6" s="201"/>
      <c r="K6" s="493"/>
    </row>
    <row r="7" spans="1:11">
      <c r="A7" s="43"/>
      <c r="B7" s="43"/>
      <c r="C7" s="116" t="s">
        <v>0</v>
      </c>
      <c r="D7" s="87" t="s">
        <v>4</v>
      </c>
      <c r="E7" s="87" t="s">
        <v>5</v>
      </c>
      <c r="F7" s="87" t="s">
        <v>6</v>
      </c>
      <c r="G7" s="87" t="s">
        <v>35</v>
      </c>
      <c r="H7" s="87" t="s">
        <v>36</v>
      </c>
      <c r="I7" s="87" t="s">
        <v>77</v>
      </c>
      <c r="J7" s="87" t="s">
        <v>78</v>
      </c>
      <c r="K7" s="87" t="s">
        <v>79</v>
      </c>
    </row>
    <row r="8" spans="1:11" ht="29">
      <c r="B8" s="88" t="s">
        <v>350</v>
      </c>
      <c r="C8" s="140" t="s">
        <v>349</v>
      </c>
      <c r="D8" s="310"/>
      <c r="E8" s="310"/>
      <c r="F8" s="310"/>
      <c r="G8" s="310"/>
      <c r="H8" s="310"/>
      <c r="I8" s="310"/>
      <c r="J8" s="310"/>
      <c r="K8" s="310"/>
    </row>
    <row r="9" spans="1:11">
      <c r="B9" s="88" t="s">
        <v>332</v>
      </c>
      <c r="C9" s="140" t="s">
        <v>102</v>
      </c>
      <c r="D9" s="310">
        <v>398145507.10000002</v>
      </c>
      <c r="E9" s="310">
        <v>129263697.20999999</v>
      </c>
      <c r="F9" s="310">
        <v>129263697.20999999</v>
      </c>
      <c r="G9" s="310">
        <v>129263697.20999999</v>
      </c>
      <c r="H9" s="310">
        <v>-2393482.64</v>
      </c>
      <c r="I9" s="310">
        <v>-10270185.18</v>
      </c>
      <c r="J9" s="310">
        <v>505633192.32999998</v>
      </c>
      <c r="K9" s="310">
        <v>117429959.02</v>
      </c>
    </row>
    <row r="10" spans="1:11">
      <c r="B10" s="183" t="s">
        <v>351</v>
      </c>
      <c r="C10" s="140" t="s">
        <v>103</v>
      </c>
      <c r="D10" s="310"/>
      <c r="E10" s="310"/>
      <c r="F10" s="310"/>
      <c r="G10" s="310"/>
      <c r="H10" s="310"/>
      <c r="I10" s="310"/>
      <c r="J10" s="310"/>
      <c r="K10" s="310"/>
    </row>
    <row r="11" spans="1:11">
      <c r="B11" s="183" t="s">
        <v>352</v>
      </c>
      <c r="C11" s="140" t="s">
        <v>107</v>
      </c>
      <c r="D11" s="310"/>
      <c r="E11" s="310"/>
      <c r="F11" s="310"/>
      <c r="G11" s="310"/>
      <c r="H11" s="310"/>
      <c r="I11" s="310"/>
      <c r="J11" s="310"/>
      <c r="K11" s="310"/>
    </row>
    <row r="12" spans="1:11">
      <c r="B12" s="183" t="s">
        <v>353</v>
      </c>
      <c r="C12" s="140" t="s">
        <v>108</v>
      </c>
      <c r="D12" s="310"/>
      <c r="E12" s="310"/>
      <c r="F12" s="310"/>
      <c r="G12" s="310"/>
      <c r="H12" s="310"/>
      <c r="I12" s="310"/>
      <c r="J12" s="310"/>
      <c r="K12" s="310"/>
    </row>
    <row r="13" spans="1:11">
      <c r="B13" s="183" t="s">
        <v>354</v>
      </c>
      <c r="C13" s="140" t="s">
        <v>109</v>
      </c>
      <c r="D13" s="310">
        <v>18421075.079999998</v>
      </c>
      <c r="E13" s="310">
        <v>9489452.4700000007</v>
      </c>
      <c r="F13" s="310">
        <v>9489452.4700000007</v>
      </c>
      <c r="G13" s="310">
        <v>9489452.4700000007</v>
      </c>
      <c r="H13" s="310">
        <v>-347744.89</v>
      </c>
      <c r="I13" s="310">
        <v>-2249366.39</v>
      </c>
      <c r="J13" s="310">
        <v>23955725.199999999</v>
      </c>
      <c r="K13" s="310">
        <v>7470436.2400000002</v>
      </c>
    </row>
    <row r="14" spans="1:11">
      <c r="B14" s="183" t="s">
        <v>355</v>
      </c>
      <c r="C14" s="140" t="s">
        <v>110</v>
      </c>
      <c r="D14" s="310">
        <v>45298608.359999999</v>
      </c>
      <c r="E14" s="310">
        <v>20791460.629999999</v>
      </c>
      <c r="F14" s="310">
        <v>20791460.629999999</v>
      </c>
      <c r="G14" s="310">
        <v>20791460.629999999</v>
      </c>
      <c r="H14" s="310">
        <v>-994440.47</v>
      </c>
      <c r="I14" s="310">
        <v>-2347100.04</v>
      </c>
      <c r="J14" s="310">
        <v>60493055.979999997</v>
      </c>
      <c r="K14" s="310">
        <v>18175804.530000001</v>
      </c>
    </row>
    <row r="15" spans="1:11">
      <c r="B15" s="183" t="s">
        <v>357</v>
      </c>
      <c r="C15" s="140" t="s">
        <v>115</v>
      </c>
      <c r="D15" s="310">
        <v>334425823.66000003</v>
      </c>
      <c r="E15" s="310">
        <v>98982784.109999999</v>
      </c>
      <c r="F15" s="310">
        <v>98982784.109999999</v>
      </c>
      <c r="G15" s="310">
        <v>98982784.109999999</v>
      </c>
      <c r="H15" s="310">
        <v>-1051297.28</v>
      </c>
      <c r="I15" s="310">
        <v>-5673718.75</v>
      </c>
      <c r="J15" s="310">
        <v>421184411.14999998</v>
      </c>
      <c r="K15" s="310">
        <v>91783718.25</v>
      </c>
    </row>
    <row r="16" spans="1:11">
      <c r="B16" s="88" t="s">
        <v>390</v>
      </c>
      <c r="C16" s="140" t="s">
        <v>111</v>
      </c>
      <c r="D16" s="310"/>
      <c r="E16" s="310"/>
      <c r="F16" s="310"/>
      <c r="G16" s="310"/>
      <c r="H16" s="310"/>
      <c r="I16" s="310"/>
      <c r="J16" s="310"/>
      <c r="K16" s="310"/>
    </row>
    <row r="17" spans="2:11">
      <c r="B17" s="88" t="s">
        <v>391</v>
      </c>
      <c r="C17" s="140" t="s">
        <v>112</v>
      </c>
      <c r="D17" s="310"/>
      <c r="E17" s="310"/>
      <c r="F17" s="310"/>
      <c r="G17" s="310"/>
      <c r="H17" s="310"/>
      <c r="I17" s="310"/>
      <c r="J17" s="310"/>
      <c r="K17" s="310"/>
    </row>
    <row r="18" spans="2:11">
      <c r="B18" s="205" t="s">
        <v>34</v>
      </c>
      <c r="C18" s="145">
        <v>100</v>
      </c>
      <c r="D18" s="310">
        <v>398145507.10000002</v>
      </c>
      <c r="E18" s="310">
        <v>129263697.20999999</v>
      </c>
      <c r="F18" s="310">
        <v>129263697.20999999</v>
      </c>
      <c r="G18" s="310">
        <v>129263697.20999999</v>
      </c>
      <c r="H18" s="310">
        <v>-2393482.64</v>
      </c>
      <c r="I18" s="310">
        <v>-10270185.18</v>
      </c>
      <c r="J18" s="310">
        <v>505633192.32999998</v>
      </c>
      <c r="K18" s="310">
        <v>117429959.02</v>
      </c>
    </row>
  </sheetData>
  <mergeCells count="9">
    <mergeCell ref="B2:K2"/>
    <mergeCell ref="D4:G4"/>
    <mergeCell ref="H4:I4"/>
    <mergeCell ref="J4:K4"/>
    <mergeCell ref="D5:D6"/>
    <mergeCell ref="E5:G5"/>
    <mergeCell ref="H5:H6"/>
    <mergeCell ref="I5:I6"/>
    <mergeCell ref="K5:K6"/>
  </mergeCells>
  <pageMargins left="0.70866141732283472" right="0.70866141732283472" top="0.74803149606299213" bottom="0.74803149606299213" header="0.31496062992125984" footer="0.31496062992125984"/>
  <pageSetup paperSize="9" scale="63" fitToHeight="0" orientation="landscape" r:id="rId1"/>
  <headerFooter>
    <oddHeader>&amp;CEN
Annex XV</oddHeader>
    <oddFooter>&amp;C&amp;"Calibri"&amp;11&amp;K000000&amp;P_x000D_&amp;1#&amp;"Calibri"&amp;10&amp;K000000Internal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5A34A-2BAF-4694-BED0-742C20B407AE}">
  <sheetPr codeName="Sheet48"/>
  <dimension ref="A1:B252"/>
  <sheetViews>
    <sheetView workbookViewId="0"/>
  </sheetViews>
  <sheetFormatPr defaultRowHeight="14.5"/>
  <cols>
    <col min="1" max="1" width="54.54296875" customWidth="1"/>
  </cols>
  <sheetData>
    <row r="1" spans="1:2">
      <c r="A1" t="s">
        <v>942</v>
      </c>
      <c r="B1" t="s">
        <v>868</v>
      </c>
    </row>
    <row r="3" spans="1:2">
      <c r="A3" t="s">
        <v>957</v>
      </c>
      <c r="B3" t="s">
        <v>958</v>
      </c>
    </row>
    <row r="4" spans="1:2">
      <c r="A4" t="s">
        <v>959</v>
      </c>
      <c r="B4" t="s">
        <v>960</v>
      </c>
    </row>
    <row r="5" spans="1:2">
      <c r="A5" t="s">
        <v>961</v>
      </c>
      <c r="B5" t="s">
        <v>962</v>
      </c>
    </row>
    <row r="6" spans="1:2">
      <c r="A6" t="s">
        <v>963</v>
      </c>
      <c r="B6" t="s">
        <v>964</v>
      </c>
    </row>
    <row r="7" spans="1:2">
      <c r="A7" t="s">
        <v>965</v>
      </c>
      <c r="B7" t="s">
        <v>966</v>
      </c>
    </row>
    <row r="8" spans="1:2">
      <c r="A8" t="s">
        <v>967</v>
      </c>
      <c r="B8" t="s">
        <v>968</v>
      </c>
    </row>
    <row r="9" spans="1:2">
      <c r="A9" t="s">
        <v>969</v>
      </c>
      <c r="B9" t="s">
        <v>970</v>
      </c>
    </row>
    <row r="10" spans="1:2">
      <c r="A10" t="s">
        <v>971</v>
      </c>
      <c r="B10" t="s">
        <v>972</v>
      </c>
    </row>
    <row r="11" spans="1:2">
      <c r="A11" t="s">
        <v>973</v>
      </c>
      <c r="B11" t="s">
        <v>974</v>
      </c>
    </row>
    <row r="12" spans="1:2">
      <c r="A12" t="s">
        <v>975</v>
      </c>
      <c r="B12" t="s">
        <v>976</v>
      </c>
    </row>
    <row r="13" spans="1:2">
      <c r="A13" t="s">
        <v>977</v>
      </c>
      <c r="B13" t="s">
        <v>978</v>
      </c>
    </row>
    <row r="14" spans="1:2">
      <c r="A14" t="s">
        <v>979</v>
      </c>
      <c r="B14" t="s">
        <v>980</v>
      </c>
    </row>
    <row r="15" spans="1:2">
      <c r="A15" t="s">
        <v>981</v>
      </c>
      <c r="B15" t="s">
        <v>982</v>
      </c>
    </row>
    <row r="16" spans="1:2">
      <c r="A16" t="s">
        <v>983</v>
      </c>
      <c r="B16" t="s">
        <v>984</v>
      </c>
    </row>
    <row r="17" spans="1:2">
      <c r="A17" t="s">
        <v>985</v>
      </c>
      <c r="B17" t="s">
        <v>986</v>
      </c>
    </row>
    <row r="18" spans="1:2">
      <c r="A18" t="s">
        <v>987</v>
      </c>
      <c r="B18" t="s">
        <v>988</v>
      </c>
    </row>
    <row r="19" spans="1:2">
      <c r="A19" t="s">
        <v>989</v>
      </c>
      <c r="B19" t="s">
        <v>990</v>
      </c>
    </row>
    <row r="20" spans="1:2">
      <c r="A20" t="s">
        <v>991</v>
      </c>
      <c r="B20" t="s">
        <v>992</v>
      </c>
    </row>
    <row r="21" spans="1:2">
      <c r="A21" t="s">
        <v>993</v>
      </c>
      <c r="B21" t="s">
        <v>994</v>
      </c>
    </row>
    <row r="22" spans="1:2">
      <c r="A22" t="s">
        <v>995</v>
      </c>
      <c r="B22" t="s">
        <v>996</v>
      </c>
    </row>
    <row r="23" spans="1:2">
      <c r="A23" t="s">
        <v>997</v>
      </c>
      <c r="B23" t="s">
        <v>998</v>
      </c>
    </row>
    <row r="24" spans="1:2">
      <c r="A24" t="s">
        <v>999</v>
      </c>
      <c r="B24" t="s">
        <v>1000</v>
      </c>
    </row>
    <row r="25" spans="1:2">
      <c r="A25" t="s">
        <v>1001</v>
      </c>
      <c r="B25" t="s">
        <v>1002</v>
      </c>
    </row>
    <row r="26" spans="1:2">
      <c r="A26" t="s">
        <v>1003</v>
      </c>
      <c r="B26" t="s">
        <v>1004</v>
      </c>
    </row>
    <row r="27" spans="1:2">
      <c r="A27" t="s">
        <v>1005</v>
      </c>
      <c r="B27" t="s">
        <v>1006</v>
      </c>
    </row>
    <row r="28" spans="1:2">
      <c r="A28" t="s">
        <v>1007</v>
      </c>
      <c r="B28" t="s">
        <v>1008</v>
      </c>
    </row>
    <row r="29" spans="1:2">
      <c r="A29" t="s">
        <v>1009</v>
      </c>
      <c r="B29" t="s">
        <v>1010</v>
      </c>
    </row>
    <row r="30" spans="1:2">
      <c r="A30" t="s">
        <v>1011</v>
      </c>
      <c r="B30" t="s">
        <v>1012</v>
      </c>
    </row>
    <row r="31" spans="1:2">
      <c r="A31" t="s">
        <v>1013</v>
      </c>
      <c r="B31" t="s">
        <v>1014</v>
      </c>
    </row>
    <row r="32" spans="1:2">
      <c r="A32" t="s">
        <v>1015</v>
      </c>
      <c r="B32" t="s">
        <v>1016</v>
      </c>
    </row>
    <row r="33" spans="1:2">
      <c r="A33" t="s">
        <v>1017</v>
      </c>
      <c r="B33" t="s">
        <v>1018</v>
      </c>
    </row>
    <row r="34" spans="1:2">
      <c r="A34" t="s">
        <v>1019</v>
      </c>
      <c r="B34" t="s">
        <v>1020</v>
      </c>
    </row>
    <row r="35" spans="1:2">
      <c r="A35" t="s">
        <v>1021</v>
      </c>
      <c r="B35" t="s">
        <v>1022</v>
      </c>
    </row>
    <row r="36" spans="1:2">
      <c r="A36" t="s">
        <v>1023</v>
      </c>
      <c r="B36" t="s">
        <v>1024</v>
      </c>
    </row>
    <row r="37" spans="1:2">
      <c r="A37" t="s">
        <v>1025</v>
      </c>
      <c r="B37" t="s">
        <v>1026</v>
      </c>
    </row>
    <row r="38" spans="1:2">
      <c r="A38" t="s">
        <v>1027</v>
      </c>
      <c r="B38" t="s">
        <v>1028</v>
      </c>
    </row>
    <row r="39" spans="1:2">
      <c r="A39" t="s">
        <v>1029</v>
      </c>
      <c r="B39" t="s">
        <v>1030</v>
      </c>
    </row>
    <row r="40" spans="1:2">
      <c r="A40" t="s">
        <v>1031</v>
      </c>
      <c r="B40" t="s">
        <v>1032</v>
      </c>
    </row>
    <row r="41" spans="1:2">
      <c r="A41" t="s">
        <v>1033</v>
      </c>
      <c r="B41" t="s">
        <v>1034</v>
      </c>
    </row>
    <row r="42" spans="1:2">
      <c r="A42" t="s">
        <v>1035</v>
      </c>
      <c r="B42" t="s">
        <v>1036</v>
      </c>
    </row>
    <row r="43" spans="1:2">
      <c r="A43" t="s">
        <v>1037</v>
      </c>
      <c r="B43" t="s">
        <v>1038</v>
      </c>
    </row>
    <row r="44" spans="1:2">
      <c r="A44" t="s">
        <v>1039</v>
      </c>
      <c r="B44" t="s">
        <v>1040</v>
      </c>
    </row>
    <row r="45" spans="1:2">
      <c r="A45" t="s">
        <v>1041</v>
      </c>
      <c r="B45" t="s">
        <v>1042</v>
      </c>
    </row>
    <row r="46" spans="1:2">
      <c r="A46" t="s">
        <v>1043</v>
      </c>
      <c r="B46" t="s">
        <v>1044</v>
      </c>
    </row>
    <row r="47" spans="1:2">
      <c r="A47" t="s">
        <v>1045</v>
      </c>
      <c r="B47" t="s">
        <v>1046</v>
      </c>
    </row>
    <row r="48" spans="1:2">
      <c r="A48" t="s">
        <v>1047</v>
      </c>
      <c r="B48" t="s">
        <v>1048</v>
      </c>
    </row>
    <row r="49" spans="1:2">
      <c r="A49" t="s">
        <v>1049</v>
      </c>
      <c r="B49" t="s">
        <v>1050</v>
      </c>
    </row>
    <row r="50" spans="1:2">
      <c r="A50" t="s">
        <v>1051</v>
      </c>
      <c r="B50" t="s">
        <v>1052</v>
      </c>
    </row>
    <row r="51" spans="1:2">
      <c r="A51" t="s">
        <v>1053</v>
      </c>
      <c r="B51" t="s">
        <v>1054</v>
      </c>
    </row>
    <row r="52" spans="1:2">
      <c r="A52" t="s">
        <v>1055</v>
      </c>
      <c r="B52" t="s">
        <v>1056</v>
      </c>
    </row>
    <row r="53" spans="1:2">
      <c r="A53" t="s">
        <v>1057</v>
      </c>
      <c r="B53" t="s">
        <v>1058</v>
      </c>
    </row>
    <row r="54" spans="1:2">
      <c r="A54" t="s">
        <v>1059</v>
      </c>
      <c r="B54" t="s">
        <v>1060</v>
      </c>
    </row>
    <row r="55" spans="1:2">
      <c r="A55" t="s">
        <v>1061</v>
      </c>
      <c r="B55" t="s">
        <v>1062</v>
      </c>
    </row>
    <row r="56" spans="1:2">
      <c r="A56" t="s">
        <v>1063</v>
      </c>
      <c r="B56" t="s">
        <v>1064</v>
      </c>
    </row>
    <row r="57" spans="1:2">
      <c r="A57" t="s">
        <v>1065</v>
      </c>
      <c r="B57" t="s">
        <v>1066</v>
      </c>
    </row>
    <row r="58" spans="1:2">
      <c r="A58" t="s">
        <v>1067</v>
      </c>
      <c r="B58" t="s">
        <v>1068</v>
      </c>
    </row>
    <row r="59" spans="1:2">
      <c r="A59" t="s">
        <v>1069</v>
      </c>
      <c r="B59" t="s">
        <v>1070</v>
      </c>
    </row>
    <row r="60" spans="1:2">
      <c r="A60" t="s">
        <v>1071</v>
      </c>
      <c r="B60" t="s">
        <v>1072</v>
      </c>
    </row>
    <row r="61" spans="1:2">
      <c r="A61" t="s">
        <v>1073</v>
      </c>
      <c r="B61" t="s">
        <v>1074</v>
      </c>
    </row>
    <row r="62" spans="1:2">
      <c r="A62" t="s">
        <v>1075</v>
      </c>
      <c r="B62" t="s">
        <v>1076</v>
      </c>
    </row>
    <row r="63" spans="1:2">
      <c r="A63" t="s">
        <v>1077</v>
      </c>
      <c r="B63" t="s">
        <v>1078</v>
      </c>
    </row>
    <row r="64" spans="1:2">
      <c r="A64" t="s">
        <v>1079</v>
      </c>
      <c r="B64" t="s">
        <v>1080</v>
      </c>
    </row>
    <row r="65" spans="1:2">
      <c r="A65" t="s">
        <v>1081</v>
      </c>
      <c r="B65" t="s">
        <v>1082</v>
      </c>
    </row>
    <row r="66" spans="1:2">
      <c r="A66" t="s">
        <v>1083</v>
      </c>
      <c r="B66" t="s">
        <v>1084</v>
      </c>
    </row>
    <row r="67" spans="1:2">
      <c r="A67" t="s">
        <v>1085</v>
      </c>
      <c r="B67" t="s">
        <v>1086</v>
      </c>
    </row>
    <row r="68" spans="1:2">
      <c r="A68" t="s">
        <v>1087</v>
      </c>
      <c r="B68" t="s">
        <v>1088</v>
      </c>
    </row>
    <row r="69" spans="1:2">
      <c r="A69" t="s">
        <v>1089</v>
      </c>
      <c r="B69" t="s">
        <v>1090</v>
      </c>
    </row>
    <row r="70" spans="1:2">
      <c r="A70" t="s">
        <v>1091</v>
      </c>
      <c r="B70" t="s">
        <v>1092</v>
      </c>
    </row>
    <row r="71" spans="1:2">
      <c r="A71" t="s">
        <v>1093</v>
      </c>
      <c r="B71" t="s">
        <v>1094</v>
      </c>
    </row>
    <row r="72" spans="1:2">
      <c r="A72" t="s">
        <v>1095</v>
      </c>
      <c r="B72" t="s">
        <v>1096</v>
      </c>
    </row>
    <row r="73" spans="1:2">
      <c r="A73" t="s">
        <v>1097</v>
      </c>
      <c r="B73" t="s">
        <v>1098</v>
      </c>
    </row>
    <row r="74" spans="1:2">
      <c r="A74" t="s">
        <v>1099</v>
      </c>
      <c r="B74" t="s">
        <v>1100</v>
      </c>
    </row>
    <row r="75" spans="1:2">
      <c r="A75" t="s">
        <v>1101</v>
      </c>
      <c r="B75" t="s">
        <v>1102</v>
      </c>
    </row>
    <row r="76" spans="1:2">
      <c r="A76" t="s">
        <v>1103</v>
      </c>
      <c r="B76" t="s">
        <v>1104</v>
      </c>
    </row>
    <row r="77" spans="1:2">
      <c r="A77" t="s">
        <v>1105</v>
      </c>
      <c r="B77" t="s">
        <v>1106</v>
      </c>
    </row>
    <row r="78" spans="1:2">
      <c r="A78" t="s">
        <v>1107</v>
      </c>
      <c r="B78" t="s">
        <v>1108</v>
      </c>
    </row>
    <row r="79" spans="1:2">
      <c r="A79" t="s">
        <v>1109</v>
      </c>
      <c r="B79" t="s">
        <v>1110</v>
      </c>
    </row>
    <row r="80" spans="1:2">
      <c r="A80" t="s">
        <v>1111</v>
      </c>
      <c r="B80" t="s">
        <v>1112</v>
      </c>
    </row>
    <row r="81" spans="1:2">
      <c r="A81" t="s">
        <v>1113</v>
      </c>
      <c r="B81" t="s">
        <v>1114</v>
      </c>
    </row>
    <row r="82" spans="1:2">
      <c r="A82" t="s">
        <v>1115</v>
      </c>
      <c r="B82" t="s">
        <v>1116</v>
      </c>
    </row>
    <row r="83" spans="1:2">
      <c r="A83" t="s">
        <v>1117</v>
      </c>
      <c r="B83" t="s">
        <v>1118</v>
      </c>
    </row>
    <row r="84" spans="1:2">
      <c r="A84" t="s">
        <v>1119</v>
      </c>
      <c r="B84" t="s">
        <v>1120</v>
      </c>
    </row>
    <row r="85" spans="1:2">
      <c r="A85" t="s">
        <v>1121</v>
      </c>
      <c r="B85" t="s">
        <v>1122</v>
      </c>
    </row>
    <row r="86" spans="1:2">
      <c r="A86" t="s">
        <v>1123</v>
      </c>
      <c r="B86" t="s">
        <v>1124</v>
      </c>
    </row>
    <row r="87" spans="1:2">
      <c r="A87" t="s">
        <v>1125</v>
      </c>
      <c r="B87" t="s">
        <v>1126</v>
      </c>
    </row>
    <row r="88" spans="1:2">
      <c r="A88" t="s">
        <v>1127</v>
      </c>
      <c r="B88" t="s">
        <v>1128</v>
      </c>
    </row>
    <row r="89" spans="1:2">
      <c r="A89" t="s">
        <v>1129</v>
      </c>
      <c r="B89" t="s">
        <v>1130</v>
      </c>
    </row>
    <row r="90" spans="1:2">
      <c r="A90" t="s">
        <v>1131</v>
      </c>
      <c r="B90" t="s">
        <v>1132</v>
      </c>
    </row>
    <row r="91" spans="1:2">
      <c r="A91" t="s">
        <v>1133</v>
      </c>
      <c r="B91" t="s">
        <v>1134</v>
      </c>
    </row>
    <row r="92" spans="1:2">
      <c r="A92" t="s">
        <v>1135</v>
      </c>
      <c r="B92" t="s">
        <v>1136</v>
      </c>
    </row>
    <row r="93" spans="1:2">
      <c r="A93" t="s">
        <v>1137</v>
      </c>
      <c r="B93" t="s">
        <v>1138</v>
      </c>
    </row>
    <row r="94" spans="1:2">
      <c r="A94" t="s">
        <v>1139</v>
      </c>
      <c r="B94" t="s">
        <v>1140</v>
      </c>
    </row>
    <row r="95" spans="1:2">
      <c r="A95" t="s">
        <v>1141</v>
      </c>
      <c r="B95" t="s">
        <v>1142</v>
      </c>
    </row>
    <row r="96" spans="1:2">
      <c r="A96" t="s">
        <v>1143</v>
      </c>
      <c r="B96" t="s">
        <v>1144</v>
      </c>
    </row>
    <row r="97" spans="1:2">
      <c r="A97" t="s">
        <v>1145</v>
      </c>
      <c r="B97" t="s">
        <v>1146</v>
      </c>
    </row>
    <row r="98" spans="1:2">
      <c r="A98" t="s">
        <v>1147</v>
      </c>
      <c r="B98" t="s">
        <v>1148</v>
      </c>
    </row>
    <row r="99" spans="1:2">
      <c r="A99" t="s">
        <v>1149</v>
      </c>
      <c r="B99" t="s">
        <v>1150</v>
      </c>
    </row>
    <row r="100" spans="1:2">
      <c r="A100" t="s">
        <v>1151</v>
      </c>
      <c r="B100" t="s">
        <v>1152</v>
      </c>
    </row>
    <row r="101" spans="1:2">
      <c r="A101" t="s">
        <v>1153</v>
      </c>
      <c r="B101" t="s">
        <v>1154</v>
      </c>
    </row>
    <row r="102" spans="1:2">
      <c r="A102" t="s">
        <v>1155</v>
      </c>
      <c r="B102" t="s">
        <v>1156</v>
      </c>
    </row>
    <row r="103" spans="1:2">
      <c r="A103" t="s">
        <v>1157</v>
      </c>
      <c r="B103" t="s">
        <v>1158</v>
      </c>
    </row>
    <row r="104" spans="1:2">
      <c r="A104" t="s">
        <v>1159</v>
      </c>
      <c r="B104" t="s">
        <v>1160</v>
      </c>
    </row>
    <row r="105" spans="1:2">
      <c r="A105" t="s">
        <v>1161</v>
      </c>
      <c r="B105" t="s">
        <v>1162</v>
      </c>
    </row>
    <row r="106" spans="1:2">
      <c r="A106" t="s">
        <v>1163</v>
      </c>
      <c r="B106" t="s">
        <v>1164</v>
      </c>
    </row>
    <row r="107" spans="1:2">
      <c r="A107" t="s">
        <v>1165</v>
      </c>
      <c r="B107" t="s">
        <v>1166</v>
      </c>
    </row>
    <row r="108" spans="1:2">
      <c r="A108" t="s">
        <v>1167</v>
      </c>
      <c r="B108" t="s">
        <v>1168</v>
      </c>
    </row>
    <row r="109" spans="1:2">
      <c r="A109" t="s">
        <v>1169</v>
      </c>
      <c r="B109" t="s">
        <v>1170</v>
      </c>
    </row>
    <row r="110" spans="1:2">
      <c r="A110" t="s">
        <v>1171</v>
      </c>
      <c r="B110" t="s">
        <v>1172</v>
      </c>
    </row>
    <row r="111" spans="1:2">
      <c r="A111" t="s">
        <v>1173</v>
      </c>
      <c r="B111" t="s">
        <v>1174</v>
      </c>
    </row>
    <row r="112" spans="1:2">
      <c r="A112" t="s">
        <v>1175</v>
      </c>
      <c r="B112" t="s">
        <v>1176</v>
      </c>
    </row>
    <row r="113" spans="1:2">
      <c r="A113" t="s">
        <v>1177</v>
      </c>
      <c r="B113" t="s">
        <v>1178</v>
      </c>
    </row>
    <row r="114" spans="1:2">
      <c r="A114" t="s">
        <v>1179</v>
      </c>
      <c r="B114" t="s">
        <v>1180</v>
      </c>
    </row>
    <row r="115" spans="1:2">
      <c r="A115" t="s">
        <v>1181</v>
      </c>
      <c r="B115" t="s">
        <v>1182</v>
      </c>
    </row>
    <row r="116" spans="1:2">
      <c r="A116" t="s">
        <v>1183</v>
      </c>
      <c r="B116" t="s">
        <v>1184</v>
      </c>
    </row>
    <row r="117" spans="1:2">
      <c r="A117" t="s">
        <v>1185</v>
      </c>
      <c r="B117" t="s">
        <v>1186</v>
      </c>
    </row>
    <row r="118" spans="1:2">
      <c r="A118" t="s">
        <v>1187</v>
      </c>
      <c r="B118" t="s">
        <v>1188</v>
      </c>
    </row>
    <row r="119" spans="1:2">
      <c r="A119" t="s">
        <v>1189</v>
      </c>
      <c r="B119" t="s">
        <v>1190</v>
      </c>
    </row>
    <row r="120" spans="1:2">
      <c r="A120" t="s">
        <v>1191</v>
      </c>
      <c r="B120" t="s">
        <v>1192</v>
      </c>
    </row>
    <row r="121" spans="1:2">
      <c r="A121" t="s">
        <v>1193</v>
      </c>
      <c r="B121" t="s">
        <v>1194</v>
      </c>
    </row>
    <row r="122" spans="1:2">
      <c r="A122" t="s">
        <v>1195</v>
      </c>
      <c r="B122" t="s">
        <v>1196</v>
      </c>
    </row>
    <row r="123" spans="1:2">
      <c r="A123" t="s">
        <v>1197</v>
      </c>
      <c r="B123" t="s">
        <v>1198</v>
      </c>
    </row>
    <row r="124" spans="1:2">
      <c r="A124" t="s">
        <v>1199</v>
      </c>
      <c r="B124" t="s">
        <v>1200</v>
      </c>
    </row>
    <row r="125" spans="1:2">
      <c r="A125" t="s">
        <v>1201</v>
      </c>
      <c r="B125" t="s">
        <v>1202</v>
      </c>
    </row>
    <row r="126" spans="1:2">
      <c r="A126" t="s">
        <v>1203</v>
      </c>
      <c r="B126" t="s">
        <v>1204</v>
      </c>
    </row>
    <row r="127" spans="1:2">
      <c r="A127" t="s">
        <v>1205</v>
      </c>
      <c r="B127" t="s">
        <v>1206</v>
      </c>
    </row>
    <row r="128" spans="1:2">
      <c r="A128" t="s">
        <v>1207</v>
      </c>
      <c r="B128" t="s">
        <v>1208</v>
      </c>
    </row>
    <row r="129" spans="1:2">
      <c r="A129" t="s">
        <v>1209</v>
      </c>
      <c r="B129" t="s">
        <v>1210</v>
      </c>
    </row>
    <row r="130" spans="1:2">
      <c r="A130" t="s">
        <v>1211</v>
      </c>
      <c r="B130" t="s">
        <v>1212</v>
      </c>
    </row>
    <row r="131" spans="1:2">
      <c r="A131" t="s">
        <v>1213</v>
      </c>
      <c r="B131" t="s">
        <v>1214</v>
      </c>
    </row>
    <row r="132" spans="1:2">
      <c r="A132" t="s">
        <v>1215</v>
      </c>
      <c r="B132" t="s">
        <v>1216</v>
      </c>
    </row>
    <row r="133" spans="1:2">
      <c r="A133" t="s">
        <v>1217</v>
      </c>
      <c r="B133" t="s">
        <v>1218</v>
      </c>
    </row>
    <row r="134" spans="1:2">
      <c r="A134" t="s">
        <v>1219</v>
      </c>
      <c r="B134" t="s">
        <v>1220</v>
      </c>
    </row>
    <row r="135" spans="1:2">
      <c r="A135" t="s">
        <v>1221</v>
      </c>
      <c r="B135" t="s">
        <v>1222</v>
      </c>
    </row>
    <row r="136" spans="1:2">
      <c r="A136" t="s">
        <v>1223</v>
      </c>
      <c r="B136" t="s">
        <v>1224</v>
      </c>
    </row>
    <row r="137" spans="1:2">
      <c r="A137" t="s">
        <v>1225</v>
      </c>
      <c r="B137" t="s">
        <v>1226</v>
      </c>
    </row>
    <row r="138" spans="1:2">
      <c r="A138" t="s">
        <v>1227</v>
      </c>
      <c r="B138" t="s">
        <v>1228</v>
      </c>
    </row>
    <row r="139" spans="1:2">
      <c r="A139" t="s">
        <v>1229</v>
      </c>
      <c r="B139" t="s">
        <v>1230</v>
      </c>
    </row>
    <row r="140" spans="1:2">
      <c r="A140" t="s">
        <v>1231</v>
      </c>
      <c r="B140" t="s">
        <v>1232</v>
      </c>
    </row>
    <row r="141" spans="1:2">
      <c r="A141" t="s">
        <v>1233</v>
      </c>
      <c r="B141" t="s">
        <v>1234</v>
      </c>
    </row>
    <row r="142" spans="1:2">
      <c r="A142" t="s">
        <v>1235</v>
      </c>
      <c r="B142" t="s">
        <v>1236</v>
      </c>
    </row>
    <row r="143" spans="1:2">
      <c r="A143" t="s">
        <v>1237</v>
      </c>
      <c r="B143" t="s">
        <v>1238</v>
      </c>
    </row>
    <row r="144" spans="1:2">
      <c r="A144" t="s">
        <v>1239</v>
      </c>
      <c r="B144" t="s">
        <v>1240</v>
      </c>
    </row>
    <row r="145" spans="1:2">
      <c r="A145" t="s">
        <v>1241</v>
      </c>
      <c r="B145" t="s">
        <v>1242</v>
      </c>
    </row>
    <row r="146" spans="1:2">
      <c r="A146" t="s">
        <v>1243</v>
      </c>
      <c r="B146" t="s">
        <v>1244</v>
      </c>
    </row>
    <row r="147" spans="1:2">
      <c r="A147" t="s">
        <v>1245</v>
      </c>
      <c r="B147" t="s">
        <v>1246</v>
      </c>
    </row>
    <row r="148" spans="1:2">
      <c r="A148" t="s">
        <v>1247</v>
      </c>
      <c r="B148" t="s">
        <v>1248</v>
      </c>
    </row>
    <row r="149" spans="1:2">
      <c r="A149" t="s">
        <v>1249</v>
      </c>
      <c r="B149" t="s">
        <v>1250</v>
      </c>
    </row>
    <row r="150" spans="1:2">
      <c r="A150" t="s">
        <v>1251</v>
      </c>
      <c r="B150" t="s">
        <v>1252</v>
      </c>
    </row>
    <row r="151" spans="1:2">
      <c r="A151" t="s">
        <v>1253</v>
      </c>
      <c r="B151" t="s">
        <v>1254</v>
      </c>
    </row>
    <row r="152" spans="1:2">
      <c r="A152" t="s">
        <v>1255</v>
      </c>
      <c r="B152" t="s">
        <v>1256</v>
      </c>
    </row>
    <row r="153" spans="1:2">
      <c r="A153" t="s">
        <v>1257</v>
      </c>
      <c r="B153" t="s">
        <v>1258</v>
      </c>
    </row>
    <row r="154" spans="1:2">
      <c r="A154" t="s">
        <v>1259</v>
      </c>
      <c r="B154" t="s">
        <v>1260</v>
      </c>
    </row>
    <row r="155" spans="1:2">
      <c r="A155" t="s">
        <v>1261</v>
      </c>
      <c r="B155" t="s">
        <v>1262</v>
      </c>
    </row>
    <row r="156" spans="1:2">
      <c r="A156" t="s">
        <v>1263</v>
      </c>
      <c r="B156" t="s">
        <v>1264</v>
      </c>
    </row>
    <row r="157" spans="1:2">
      <c r="A157" t="s">
        <v>1265</v>
      </c>
      <c r="B157" t="s">
        <v>1266</v>
      </c>
    </row>
    <row r="158" spans="1:2">
      <c r="A158" t="s">
        <v>1267</v>
      </c>
      <c r="B158" t="s">
        <v>1268</v>
      </c>
    </row>
    <row r="159" spans="1:2">
      <c r="A159" t="s">
        <v>1269</v>
      </c>
      <c r="B159" t="s">
        <v>1270</v>
      </c>
    </row>
    <row r="160" spans="1:2">
      <c r="A160" t="s">
        <v>1271</v>
      </c>
      <c r="B160" t="s">
        <v>1272</v>
      </c>
    </row>
    <row r="161" spans="1:2">
      <c r="A161" t="s">
        <v>1273</v>
      </c>
      <c r="B161" t="s">
        <v>1274</v>
      </c>
    </row>
    <row r="162" spans="1:2">
      <c r="A162" t="s">
        <v>1275</v>
      </c>
      <c r="B162" t="s">
        <v>1276</v>
      </c>
    </row>
    <row r="163" spans="1:2">
      <c r="A163" t="s">
        <v>1277</v>
      </c>
      <c r="B163" t="s">
        <v>1278</v>
      </c>
    </row>
    <row r="164" spans="1:2">
      <c r="A164" t="s">
        <v>1279</v>
      </c>
      <c r="B164" t="s">
        <v>1280</v>
      </c>
    </row>
    <row r="165" spans="1:2">
      <c r="A165" t="s">
        <v>1281</v>
      </c>
      <c r="B165" t="s">
        <v>1282</v>
      </c>
    </row>
    <row r="166" spans="1:2">
      <c r="A166" t="s">
        <v>1283</v>
      </c>
      <c r="B166" t="s">
        <v>1284</v>
      </c>
    </row>
    <row r="167" spans="1:2">
      <c r="A167" t="s">
        <v>1285</v>
      </c>
      <c r="B167" t="s">
        <v>1286</v>
      </c>
    </row>
    <row r="168" spans="1:2">
      <c r="A168" t="s">
        <v>1287</v>
      </c>
      <c r="B168" t="s">
        <v>1288</v>
      </c>
    </row>
    <row r="169" spans="1:2">
      <c r="A169" t="s">
        <v>1289</v>
      </c>
      <c r="B169" t="s">
        <v>1290</v>
      </c>
    </row>
    <row r="170" spans="1:2">
      <c r="A170" t="s">
        <v>1291</v>
      </c>
      <c r="B170" t="s">
        <v>1292</v>
      </c>
    </row>
    <row r="171" spans="1:2">
      <c r="A171" t="s">
        <v>1293</v>
      </c>
      <c r="B171" t="s">
        <v>1294</v>
      </c>
    </row>
    <row r="172" spans="1:2">
      <c r="A172" t="s">
        <v>1295</v>
      </c>
      <c r="B172" t="s">
        <v>1296</v>
      </c>
    </row>
    <row r="173" spans="1:2">
      <c r="A173" t="s">
        <v>1297</v>
      </c>
      <c r="B173" t="s">
        <v>1298</v>
      </c>
    </row>
    <row r="174" spans="1:2">
      <c r="A174" t="s">
        <v>1299</v>
      </c>
      <c r="B174" t="s">
        <v>1300</v>
      </c>
    </row>
    <row r="175" spans="1:2">
      <c r="A175" t="s">
        <v>1301</v>
      </c>
      <c r="B175" t="s">
        <v>1302</v>
      </c>
    </row>
    <row r="176" spans="1:2">
      <c r="A176" t="s">
        <v>1303</v>
      </c>
      <c r="B176" t="s">
        <v>1304</v>
      </c>
    </row>
    <row r="177" spans="1:2">
      <c r="A177" t="s">
        <v>1305</v>
      </c>
      <c r="B177" t="s">
        <v>1306</v>
      </c>
    </row>
    <row r="178" spans="1:2">
      <c r="A178" t="s">
        <v>1307</v>
      </c>
      <c r="B178" t="s">
        <v>1308</v>
      </c>
    </row>
    <row r="179" spans="1:2">
      <c r="A179" t="s">
        <v>1309</v>
      </c>
      <c r="B179" t="s">
        <v>1310</v>
      </c>
    </row>
    <row r="180" spans="1:2">
      <c r="A180" t="s">
        <v>1311</v>
      </c>
      <c r="B180" t="s">
        <v>1312</v>
      </c>
    </row>
    <row r="181" spans="1:2">
      <c r="A181" t="s">
        <v>1313</v>
      </c>
      <c r="B181" t="s">
        <v>1314</v>
      </c>
    </row>
    <row r="182" spans="1:2">
      <c r="A182" t="s">
        <v>1315</v>
      </c>
      <c r="B182" t="s">
        <v>1316</v>
      </c>
    </row>
    <row r="183" spans="1:2">
      <c r="A183" t="s">
        <v>1317</v>
      </c>
      <c r="B183" t="s">
        <v>1318</v>
      </c>
    </row>
    <row r="184" spans="1:2">
      <c r="A184" t="s">
        <v>1319</v>
      </c>
      <c r="B184" t="s">
        <v>1320</v>
      </c>
    </row>
    <row r="185" spans="1:2">
      <c r="A185" t="s">
        <v>1321</v>
      </c>
      <c r="B185" t="s">
        <v>1322</v>
      </c>
    </row>
    <row r="186" spans="1:2">
      <c r="A186" t="s">
        <v>1323</v>
      </c>
      <c r="B186" t="s">
        <v>1324</v>
      </c>
    </row>
    <row r="187" spans="1:2">
      <c r="A187" t="s">
        <v>1325</v>
      </c>
      <c r="B187" t="s">
        <v>1326</v>
      </c>
    </row>
    <row r="188" spans="1:2">
      <c r="A188" t="s">
        <v>1327</v>
      </c>
      <c r="B188" t="s">
        <v>1328</v>
      </c>
    </row>
    <row r="189" spans="1:2">
      <c r="A189" t="s">
        <v>1329</v>
      </c>
      <c r="B189" t="s">
        <v>1330</v>
      </c>
    </row>
    <row r="190" spans="1:2">
      <c r="A190" t="s">
        <v>1331</v>
      </c>
      <c r="B190" t="s">
        <v>1332</v>
      </c>
    </row>
    <row r="191" spans="1:2">
      <c r="A191" t="s">
        <v>1333</v>
      </c>
      <c r="B191" t="s">
        <v>1334</v>
      </c>
    </row>
    <row r="192" spans="1:2">
      <c r="A192" t="s">
        <v>1335</v>
      </c>
      <c r="B192" t="s">
        <v>1336</v>
      </c>
    </row>
    <row r="193" spans="1:2">
      <c r="A193" t="s">
        <v>1337</v>
      </c>
      <c r="B193" t="s">
        <v>1338</v>
      </c>
    </row>
    <row r="194" spans="1:2">
      <c r="A194" t="s">
        <v>1339</v>
      </c>
      <c r="B194" t="s">
        <v>1340</v>
      </c>
    </row>
    <row r="195" spans="1:2">
      <c r="A195" t="s">
        <v>1341</v>
      </c>
      <c r="B195" t="s">
        <v>1342</v>
      </c>
    </row>
    <row r="196" spans="1:2">
      <c r="A196" t="s">
        <v>1343</v>
      </c>
      <c r="B196" t="s">
        <v>1344</v>
      </c>
    </row>
    <row r="197" spans="1:2">
      <c r="A197" t="s">
        <v>1345</v>
      </c>
      <c r="B197" t="s">
        <v>1346</v>
      </c>
    </row>
    <row r="198" spans="1:2">
      <c r="A198" t="s">
        <v>1347</v>
      </c>
      <c r="B198" t="s">
        <v>1348</v>
      </c>
    </row>
    <row r="199" spans="1:2">
      <c r="A199" t="s">
        <v>1349</v>
      </c>
      <c r="B199" t="s">
        <v>1350</v>
      </c>
    </row>
    <row r="200" spans="1:2">
      <c r="A200" t="s">
        <v>1351</v>
      </c>
      <c r="B200" t="s">
        <v>1352</v>
      </c>
    </row>
    <row r="201" spans="1:2">
      <c r="A201" t="s">
        <v>1353</v>
      </c>
      <c r="B201" t="s">
        <v>1354</v>
      </c>
    </row>
    <row r="202" spans="1:2">
      <c r="A202" t="s">
        <v>1355</v>
      </c>
      <c r="B202" t="s">
        <v>1356</v>
      </c>
    </row>
    <row r="203" spans="1:2">
      <c r="A203" t="s">
        <v>1357</v>
      </c>
      <c r="B203" t="s">
        <v>1358</v>
      </c>
    </row>
    <row r="204" spans="1:2">
      <c r="A204" t="s">
        <v>1359</v>
      </c>
      <c r="B204" t="s">
        <v>1360</v>
      </c>
    </row>
    <row r="205" spans="1:2">
      <c r="A205" t="s">
        <v>1361</v>
      </c>
      <c r="B205" t="s">
        <v>1362</v>
      </c>
    </row>
    <row r="206" spans="1:2">
      <c r="A206" t="s">
        <v>1363</v>
      </c>
      <c r="B206" t="s">
        <v>1364</v>
      </c>
    </row>
    <row r="207" spans="1:2">
      <c r="A207" t="s">
        <v>1365</v>
      </c>
      <c r="B207" t="s">
        <v>1366</v>
      </c>
    </row>
    <row r="208" spans="1:2">
      <c r="A208" t="s">
        <v>1367</v>
      </c>
      <c r="B208" t="s">
        <v>1368</v>
      </c>
    </row>
    <row r="209" spans="1:2">
      <c r="A209" t="s">
        <v>1369</v>
      </c>
      <c r="B209" t="s">
        <v>1370</v>
      </c>
    </row>
    <row r="210" spans="1:2">
      <c r="A210" t="s">
        <v>1371</v>
      </c>
      <c r="B210" t="s">
        <v>1372</v>
      </c>
    </row>
    <row r="211" spans="1:2">
      <c r="A211" t="s">
        <v>1373</v>
      </c>
      <c r="B211" t="s">
        <v>1374</v>
      </c>
    </row>
    <row r="212" spans="1:2">
      <c r="A212" t="s">
        <v>1375</v>
      </c>
      <c r="B212" t="s">
        <v>1376</v>
      </c>
    </row>
    <row r="213" spans="1:2">
      <c r="A213" t="s">
        <v>1377</v>
      </c>
      <c r="B213" t="s">
        <v>1378</v>
      </c>
    </row>
    <row r="214" spans="1:2">
      <c r="A214" t="s">
        <v>1379</v>
      </c>
      <c r="B214" t="s">
        <v>1380</v>
      </c>
    </row>
    <row r="215" spans="1:2">
      <c r="A215" t="s">
        <v>1381</v>
      </c>
      <c r="B215" t="s">
        <v>1382</v>
      </c>
    </row>
    <row r="216" spans="1:2">
      <c r="A216" t="s">
        <v>1383</v>
      </c>
      <c r="B216" t="s">
        <v>1384</v>
      </c>
    </row>
    <row r="217" spans="1:2">
      <c r="A217" t="s">
        <v>1385</v>
      </c>
      <c r="B217" t="s">
        <v>1386</v>
      </c>
    </row>
    <row r="218" spans="1:2">
      <c r="A218" t="s">
        <v>1387</v>
      </c>
      <c r="B218" t="s">
        <v>1388</v>
      </c>
    </row>
    <row r="219" spans="1:2">
      <c r="A219" t="s">
        <v>1389</v>
      </c>
      <c r="B219" t="s">
        <v>1390</v>
      </c>
    </row>
    <row r="220" spans="1:2">
      <c r="A220" t="s">
        <v>1391</v>
      </c>
      <c r="B220" t="s">
        <v>1392</v>
      </c>
    </row>
    <row r="221" spans="1:2">
      <c r="A221" t="s">
        <v>1393</v>
      </c>
      <c r="B221" t="s">
        <v>1394</v>
      </c>
    </row>
    <row r="222" spans="1:2">
      <c r="A222" t="s">
        <v>1395</v>
      </c>
      <c r="B222" t="s">
        <v>1396</v>
      </c>
    </row>
    <row r="223" spans="1:2">
      <c r="A223" t="s">
        <v>1397</v>
      </c>
      <c r="B223" t="s">
        <v>1398</v>
      </c>
    </row>
    <row r="224" spans="1:2">
      <c r="A224" t="s">
        <v>1399</v>
      </c>
      <c r="B224" t="s">
        <v>1400</v>
      </c>
    </row>
    <row r="225" spans="1:2">
      <c r="A225" t="s">
        <v>1401</v>
      </c>
      <c r="B225" t="s">
        <v>1402</v>
      </c>
    </row>
    <row r="226" spans="1:2">
      <c r="A226" t="s">
        <v>1403</v>
      </c>
      <c r="B226" t="s">
        <v>1404</v>
      </c>
    </row>
    <row r="227" spans="1:2">
      <c r="A227" t="s">
        <v>1405</v>
      </c>
      <c r="B227" t="s">
        <v>1406</v>
      </c>
    </row>
    <row r="228" spans="1:2">
      <c r="A228" t="s">
        <v>1407</v>
      </c>
      <c r="B228" t="s">
        <v>1408</v>
      </c>
    </row>
    <row r="229" spans="1:2">
      <c r="A229" t="s">
        <v>1409</v>
      </c>
      <c r="B229" t="s">
        <v>1410</v>
      </c>
    </row>
    <row r="230" spans="1:2">
      <c r="A230" t="s">
        <v>1411</v>
      </c>
      <c r="B230" t="s">
        <v>1412</v>
      </c>
    </row>
    <row r="231" spans="1:2">
      <c r="A231" t="s">
        <v>1413</v>
      </c>
      <c r="B231" t="s">
        <v>1414</v>
      </c>
    </row>
    <row r="232" spans="1:2">
      <c r="A232" t="s">
        <v>1415</v>
      </c>
      <c r="B232" t="s">
        <v>1416</v>
      </c>
    </row>
    <row r="233" spans="1:2">
      <c r="A233" t="s">
        <v>1417</v>
      </c>
      <c r="B233" t="s">
        <v>1418</v>
      </c>
    </row>
    <row r="234" spans="1:2">
      <c r="A234" t="s">
        <v>1419</v>
      </c>
      <c r="B234" t="s">
        <v>1420</v>
      </c>
    </row>
    <row r="235" spans="1:2">
      <c r="A235" t="s">
        <v>1421</v>
      </c>
      <c r="B235" t="s">
        <v>1422</v>
      </c>
    </row>
    <row r="236" spans="1:2">
      <c r="A236" t="s">
        <v>1423</v>
      </c>
      <c r="B236" t="s">
        <v>1424</v>
      </c>
    </row>
    <row r="237" spans="1:2">
      <c r="A237" t="s">
        <v>1425</v>
      </c>
      <c r="B237" t="s">
        <v>1426</v>
      </c>
    </row>
    <row r="238" spans="1:2">
      <c r="A238" t="s">
        <v>1427</v>
      </c>
      <c r="B238" t="s">
        <v>1428</v>
      </c>
    </row>
    <row r="239" spans="1:2">
      <c r="A239" t="s">
        <v>1429</v>
      </c>
      <c r="B239" t="s">
        <v>1430</v>
      </c>
    </row>
    <row r="240" spans="1:2">
      <c r="A240" t="s">
        <v>1431</v>
      </c>
      <c r="B240" t="s">
        <v>1432</v>
      </c>
    </row>
    <row r="241" spans="1:2">
      <c r="A241" t="s">
        <v>1433</v>
      </c>
      <c r="B241" t="s">
        <v>1434</v>
      </c>
    </row>
    <row r="242" spans="1:2">
      <c r="A242" t="s">
        <v>1435</v>
      </c>
      <c r="B242" t="s">
        <v>1436</v>
      </c>
    </row>
    <row r="243" spans="1:2">
      <c r="A243" t="s">
        <v>1437</v>
      </c>
      <c r="B243" t="s">
        <v>1438</v>
      </c>
    </row>
    <row r="244" spans="1:2">
      <c r="A244" t="s">
        <v>1439</v>
      </c>
      <c r="B244" t="s">
        <v>1440</v>
      </c>
    </row>
    <row r="245" spans="1:2">
      <c r="A245" t="s">
        <v>1441</v>
      </c>
      <c r="B245" t="s">
        <v>1442</v>
      </c>
    </row>
    <row r="246" spans="1:2">
      <c r="A246" t="s">
        <v>1443</v>
      </c>
      <c r="B246" t="s">
        <v>1444</v>
      </c>
    </row>
    <row r="247" spans="1:2">
      <c r="A247" t="s">
        <v>1445</v>
      </c>
      <c r="B247" t="s">
        <v>1446</v>
      </c>
    </row>
    <row r="248" spans="1:2">
      <c r="A248" t="s">
        <v>1447</v>
      </c>
      <c r="B248" t="s">
        <v>1448</v>
      </c>
    </row>
    <row r="249" spans="1:2">
      <c r="A249" t="s">
        <v>1449</v>
      </c>
      <c r="B249" t="s">
        <v>1450</v>
      </c>
    </row>
    <row r="250" spans="1:2">
      <c r="A250" t="s">
        <v>1451</v>
      </c>
      <c r="B250" t="s">
        <v>1452</v>
      </c>
    </row>
    <row r="251" spans="1:2">
      <c r="A251" t="s">
        <v>1453</v>
      </c>
      <c r="B251" t="s">
        <v>1454</v>
      </c>
    </row>
    <row r="252" spans="1:2">
      <c r="A252" t="s">
        <v>1455</v>
      </c>
    </row>
  </sheetData>
  <pageMargins left="0.7" right="0.7" top="0.75" bottom="0.75" header="0.3" footer="0.3"/>
  <pageSetup orientation="portrait" r:id="rId1"/>
  <headerFooter>
    <oddFooter>&amp;C&amp;1#&amp;"Calibri"&amp;10&amp;K000000Internal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4416E-F5FE-408F-8C89-947007BC3980}">
  <sheetPr codeName="Sheet29"/>
  <dimension ref="B1:D12"/>
  <sheetViews>
    <sheetView showGridLines="0" zoomScale="80" zoomScaleNormal="80" workbookViewId="0">
      <selection activeCell="B21" sqref="B21"/>
    </sheetView>
  </sheetViews>
  <sheetFormatPr defaultColWidth="9" defaultRowHeight="14.5"/>
  <cols>
    <col min="1" max="1" width="2.54296875" style="34" customWidth="1"/>
    <col min="2" max="2" width="53.1796875" style="34" customWidth="1"/>
    <col min="3" max="3" width="7.54296875" style="34" customWidth="1"/>
    <col min="4" max="4" width="49.453125" style="34" customWidth="1"/>
    <col min="5" max="16384" width="9" style="34"/>
  </cols>
  <sheetData>
    <row r="1" spans="2:4" ht="10.15" customHeight="1"/>
    <row r="2" spans="2:4" ht="28" customHeight="1">
      <c r="B2" s="446" t="s">
        <v>820</v>
      </c>
      <c r="C2" s="446"/>
      <c r="D2" s="446"/>
    </row>
    <row r="3" spans="2:4" ht="14.5" customHeight="1">
      <c r="B3" s="244" t="s">
        <v>1</v>
      </c>
      <c r="C3" s="37"/>
    </row>
    <row r="4" spans="2:4">
      <c r="B4" s="43"/>
    </row>
    <row r="5" spans="2:4" ht="36" customHeight="1">
      <c r="B5" s="43"/>
      <c r="C5" s="43"/>
      <c r="D5" s="481" t="s">
        <v>392</v>
      </c>
    </row>
    <row r="6" spans="2:4">
      <c r="B6" s="43"/>
      <c r="C6" s="43"/>
      <c r="D6" s="481"/>
    </row>
    <row r="7" spans="2:4">
      <c r="B7" s="43"/>
      <c r="C7" s="70" t="s">
        <v>0</v>
      </c>
      <c r="D7" s="71" t="s">
        <v>4</v>
      </c>
    </row>
    <row r="8" spans="2:4" ht="39" customHeight="1">
      <c r="B8" s="88" t="s">
        <v>393</v>
      </c>
      <c r="C8" s="140" t="s">
        <v>102</v>
      </c>
      <c r="D8" s="310"/>
    </row>
    <row r="9" spans="2:4" ht="50.25" customHeight="1">
      <c r="B9" s="88" t="s">
        <v>394</v>
      </c>
      <c r="C9" s="140" t="s">
        <v>103</v>
      </c>
      <c r="D9" s="310"/>
    </row>
    <row r="10" spans="2:4">
      <c r="B10" s="146"/>
      <c r="C10" s="146"/>
      <c r="D10" s="146"/>
    </row>
    <row r="11" spans="2:4" ht="28.5" customHeight="1">
      <c r="B11" s="487" t="s">
        <v>1635</v>
      </c>
      <c r="C11" s="488"/>
      <c r="D11" s="489"/>
    </row>
    <row r="12" spans="2:4">
      <c r="B12" s="146"/>
      <c r="C12" s="146"/>
      <c r="D12" s="146"/>
    </row>
  </sheetData>
  <mergeCells count="3">
    <mergeCell ref="D5:D6"/>
    <mergeCell ref="B2:D2"/>
    <mergeCell ref="B11:D11"/>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&amp;C&amp;"Calibri"&amp;11&amp;K000000&amp;P_x000D_&amp;1#&amp;"Calibri"&amp;10&amp;K000000Internal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7E49A-0A2F-4CDE-98B8-C2CB42B3CE17}">
  <sheetPr codeName="Sheet30">
    <pageSetUpPr fitToPage="1"/>
  </sheetPr>
  <dimension ref="A1:O32"/>
  <sheetViews>
    <sheetView showGridLines="0" zoomScale="80" zoomScaleNormal="80" workbookViewId="0">
      <selection activeCell="B21" sqref="B21"/>
    </sheetView>
  </sheetViews>
  <sheetFormatPr defaultColWidth="9" defaultRowHeight="14.5"/>
  <cols>
    <col min="1" max="1" width="2.54296875" style="34" customWidth="1"/>
    <col min="2" max="2" width="50.7265625" style="34" customWidth="1"/>
    <col min="3" max="3" width="7.54296875" style="34" customWidth="1"/>
    <col min="4" max="15" width="18.54296875" style="34" customWidth="1"/>
    <col min="16" max="16384" width="9" style="34"/>
  </cols>
  <sheetData>
    <row r="1" spans="1:15" ht="10.15" customHeight="1"/>
    <row r="2" spans="1:15" ht="28" customHeight="1">
      <c r="A2" s="37"/>
      <c r="B2" s="446" t="s">
        <v>821</v>
      </c>
      <c r="C2" s="446"/>
      <c r="D2" s="446"/>
      <c r="E2" s="446"/>
      <c r="F2" s="446"/>
      <c r="G2" s="446"/>
      <c r="H2" s="446"/>
      <c r="I2" s="446"/>
      <c r="J2" s="446"/>
      <c r="K2" s="446"/>
      <c r="L2" s="446"/>
      <c r="M2" s="446"/>
      <c r="N2" s="446"/>
      <c r="O2" s="446"/>
    </row>
    <row r="3" spans="1:15" ht="14.5" customHeight="1">
      <c r="A3" s="43"/>
      <c r="B3" s="244" t="s">
        <v>1</v>
      </c>
    </row>
    <row r="4" spans="1:15">
      <c r="A4" s="43"/>
      <c r="B4" s="43"/>
      <c r="C4" s="43"/>
      <c r="D4" s="477" t="s">
        <v>336</v>
      </c>
      <c r="E4" s="478"/>
      <c r="F4" s="478"/>
      <c r="G4" s="478"/>
      <c r="H4" s="478"/>
      <c r="I4" s="478"/>
      <c r="J4" s="478"/>
      <c r="K4" s="478"/>
      <c r="L4" s="478"/>
      <c r="M4" s="478"/>
      <c r="N4" s="478"/>
      <c r="O4" s="479"/>
    </row>
    <row r="5" spans="1:15">
      <c r="A5" s="43"/>
      <c r="B5" s="43"/>
      <c r="C5" s="43"/>
      <c r="D5" s="496" t="s">
        <v>340</v>
      </c>
      <c r="E5" s="497"/>
      <c r="F5" s="498"/>
      <c r="G5" s="499" t="s">
        <v>341</v>
      </c>
      <c r="H5" s="500"/>
      <c r="I5" s="500"/>
      <c r="J5" s="500"/>
      <c r="K5" s="500"/>
      <c r="L5" s="500"/>
      <c r="M5" s="500"/>
      <c r="N5" s="500"/>
      <c r="O5" s="501"/>
    </row>
    <row r="6" spans="1:15">
      <c r="A6" s="494"/>
      <c r="B6" s="43"/>
      <c r="C6" s="43"/>
      <c r="D6" s="495"/>
      <c r="E6" s="460" t="s">
        <v>395</v>
      </c>
      <c r="F6" s="460" t="s">
        <v>396</v>
      </c>
      <c r="G6" s="495"/>
      <c r="H6" s="481" t="s">
        <v>397</v>
      </c>
      <c r="I6" s="481" t="s">
        <v>398</v>
      </c>
      <c r="J6" s="481" t="s">
        <v>399</v>
      </c>
      <c r="K6" s="481" t="s">
        <v>400</v>
      </c>
      <c r="L6" s="481" t="s">
        <v>401</v>
      </c>
      <c r="M6" s="481" t="s">
        <v>402</v>
      </c>
      <c r="N6" s="481" t="s">
        <v>403</v>
      </c>
      <c r="O6" s="481" t="s">
        <v>388</v>
      </c>
    </row>
    <row r="7" spans="1:15">
      <c r="A7" s="494"/>
      <c r="B7" s="43"/>
      <c r="C7" s="43"/>
      <c r="D7" s="495"/>
      <c r="E7" s="461"/>
      <c r="F7" s="461"/>
      <c r="G7" s="495"/>
      <c r="H7" s="481"/>
      <c r="I7" s="481"/>
      <c r="J7" s="481"/>
      <c r="K7" s="481"/>
      <c r="L7" s="481"/>
      <c r="M7" s="481"/>
      <c r="N7" s="481"/>
      <c r="O7" s="481"/>
    </row>
    <row r="8" spans="1:15" ht="39" customHeight="1">
      <c r="A8" s="43"/>
      <c r="B8" s="43"/>
      <c r="C8" s="43"/>
      <c r="D8" s="201"/>
      <c r="E8" s="462"/>
      <c r="F8" s="462"/>
      <c r="G8" s="465"/>
      <c r="H8" s="481"/>
      <c r="I8" s="481"/>
      <c r="J8" s="481"/>
      <c r="K8" s="481"/>
      <c r="L8" s="481"/>
      <c r="M8" s="481"/>
      <c r="N8" s="481"/>
      <c r="O8" s="481"/>
    </row>
    <row r="9" spans="1:15">
      <c r="A9" s="43"/>
      <c r="B9" s="43"/>
      <c r="C9" s="116" t="s">
        <v>0</v>
      </c>
      <c r="D9" s="87" t="s">
        <v>4</v>
      </c>
      <c r="E9" s="87" t="s">
        <v>5</v>
      </c>
      <c r="F9" s="87" t="s">
        <v>6</v>
      </c>
      <c r="G9" s="87" t="s">
        <v>35</v>
      </c>
      <c r="H9" s="87" t="s">
        <v>36</v>
      </c>
      <c r="I9" s="87" t="s">
        <v>77</v>
      </c>
      <c r="J9" s="87" t="s">
        <v>78</v>
      </c>
      <c r="K9" s="87" t="s">
        <v>79</v>
      </c>
      <c r="L9" s="87" t="s">
        <v>82</v>
      </c>
      <c r="M9" s="87" t="s">
        <v>83</v>
      </c>
      <c r="N9" s="87" t="s">
        <v>84</v>
      </c>
      <c r="O9" s="87" t="s">
        <v>85</v>
      </c>
    </row>
    <row r="10" spans="1:15">
      <c r="B10" s="88" t="s">
        <v>350</v>
      </c>
      <c r="C10" s="140" t="s">
        <v>349</v>
      </c>
      <c r="D10" s="310">
        <v>3994199328.0900002</v>
      </c>
      <c r="E10" s="310">
        <v>3994199328.0900002</v>
      </c>
      <c r="F10" s="310"/>
      <c r="G10" s="310"/>
      <c r="H10" s="310"/>
      <c r="I10" s="310"/>
      <c r="J10" s="310"/>
      <c r="K10" s="310"/>
      <c r="L10" s="310"/>
      <c r="M10" s="310"/>
      <c r="N10" s="310"/>
      <c r="O10" s="310"/>
    </row>
    <row r="11" spans="1:15">
      <c r="B11" s="88" t="s">
        <v>332</v>
      </c>
      <c r="C11" s="140" t="s">
        <v>102</v>
      </c>
      <c r="D11" s="310">
        <v>25338575422.360001</v>
      </c>
      <c r="E11" s="310">
        <v>25324403958.73</v>
      </c>
      <c r="F11" s="310">
        <v>14171463.630000001</v>
      </c>
      <c r="G11" s="310">
        <v>357593059</v>
      </c>
      <c r="H11" s="310">
        <v>240895174.53</v>
      </c>
      <c r="I11" s="310">
        <v>16912229.699999999</v>
      </c>
      <c r="J11" s="310">
        <v>20145864.879999999</v>
      </c>
      <c r="K11" s="310">
        <v>17945988.469999999</v>
      </c>
      <c r="L11" s="310">
        <v>26843964.890000001</v>
      </c>
      <c r="M11" s="310">
        <v>12486138.289999999</v>
      </c>
      <c r="N11" s="310">
        <v>22363698.239999998</v>
      </c>
      <c r="O11" s="310">
        <v>357593059</v>
      </c>
    </row>
    <row r="12" spans="1:15">
      <c r="B12" s="183" t="s">
        <v>351</v>
      </c>
      <c r="C12" s="140" t="s">
        <v>103</v>
      </c>
      <c r="D12" s="310"/>
      <c r="E12" s="310"/>
      <c r="F12" s="310"/>
      <c r="G12" s="310"/>
      <c r="H12" s="310"/>
      <c r="I12" s="310"/>
      <c r="J12" s="310"/>
      <c r="K12" s="310"/>
      <c r="L12" s="310"/>
      <c r="M12" s="310"/>
      <c r="N12" s="310"/>
      <c r="O12" s="310"/>
    </row>
    <row r="13" spans="1:15">
      <c r="B13" s="183" t="s">
        <v>352</v>
      </c>
      <c r="C13" s="140" t="s">
        <v>107</v>
      </c>
      <c r="D13" s="310"/>
      <c r="E13" s="310"/>
      <c r="F13" s="310"/>
      <c r="G13" s="310"/>
      <c r="H13" s="310"/>
      <c r="I13" s="310"/>
      <c r="J13" s="310"/>
      <c r="K13" s="310"/>
      <c r="L13" s="310"/>
      <c r="M13" s="310"/>
      <c r="N13" s="310"/>
      <c r="O13" s="310"/>
    </row>
    <row r="14" spans="1:15">
      <c r="B14" s="183" t="s">
        <v>353</v>
      </c>
      <c r="C14" s="140" t="s">
        <v>108</v>
      </c>
      <c r="D14" s="310">
        <v>350467851.60000002</v>
      </c>
      <c r="E14" s="310">
        <v>350467851.60000002</v>
      </c>
      <c r="F14" s="310"/>
      <c r="G14" s="310"/>
      <c r="H14" s="310"/>
      <c r="I14" s="310"/>
      <c r="J14" s="310"/>
      <c r="K14" s="310"/>
      <c r="L14" s="310"/>
      <c r="M14" s="310"/>
      <c r="N14" s="310"/>
      <c r="O14" s="310"/>
    </row>
    <row r="15" spans="1:15">
      <c r="B15" s="183" t="s">
        <v>354</v>
      </c>
      <c r="C15" s="140" t="s">
        <v>109</v>
      </c>
      <c r="D15" s="310">
        <v>636962951.77999997</v>
      </c>
      <c r="E15" s="310">
        <v>636700603.63999999</v>
      </c>
      <c r="F15" s="310">
        <v>262348.14</v>
      </c>
      <c r="G15" s="310">
        <v>17698071.620000001</v>
      </c>
      <c r="H15" s="310">
        <v>13109859.85</v>
      </c>
      <c r="I15" s="310">
        <v>132412.66</v>
      </c>
      <c r="J15" s="310">
        <v>204655.02</v>
      </c>
      <c r="K15" s="310">
        <v>634282.59</v>
      </c>
      <c r="L15" s="310">
        <v>3359689.81</v>
      </c>
      <c r="M15" s="310">
        <v>172755.16</v>
      </c>
      <c r="N15" s="310">
        <v>84416.53</v>
      </c>
      <c r="O15" s="310">
        <v>17698071.620000001</v>
      </c>
    </row>
    <row r="16" spans="1:15">
      <c r="B16" s="183" t="s">
        <v>355</v>
      </c>
      <c r="C16" s="140" t="s">
        <v>110</v>
      </c>
      <c r="D16" s="310">
        <v>1555812854.8900001</v>
      </c>
      <c r="E16" s="310">
        <v>1554430939.27</v>
      </c>
      <c r="F16" s="310">
        <v>1381915.62</v>
      </c>
      <c r="G16" s="310">
        <v>49895347.090000004</v>
      </c>
      <c r="H16" s="310">
        <v>34088677.869999997</v>
      </c>
      <c r="I16" s="310">
        <v>2492426.4500000002</v>
      </c>
      <c r="J16" s="310">
        <v>3098200.04</v>
      </c>
      <c r="K16" s="310">
        <v>2945090.15</v>
      </c>
      <c r="L16" s="310">
        <v>4190794.77</v>
      </c>
      <c r="M16" s="310">
        <v>1194007.9099999999</v>
      </c>
      <c r="N16" s="310">
        <v>1886149.9</v>
      </c>
      <c r="O16" s="310">
        <v>49895347.090000004</v>
      </c>
    </row>
    <row r="17" spans="2:15">
      <c r="B17" s="183" t="s">
        <v>404</v>
      </c>
      <c r="C17" s="140" t="s">
        <v>115</v>
      </c>
      <c r="D17" s="310">
        <v>1555812854.8900001</v>
      </c>
      <c r="E17" s="310">
        <v>1554430939.27</v>
      </c>
      <c r="F17" s="310">
        <v>1381915.62</v>
      </c>
      <c r="G17" s="310">
        <v>49895347.090000004</v>
      </c>
      <c r="H17" s="310">
        <v>34088677.869999997</v>
      </c>
      <c r="I17" s="310">
        <v>2492426.4500000002</v>
      </c>
      <c r="J17" s="310">
        <v>3098200.04</v>
      </c>
      <c r="K17" s="310">
        <v>2945090.15</v>
      </c>
      <c r="L17" s="310">
        <v>4190794.77</v>
      </c>
      <c r="M17" s="310">
        <v>1194007.9099999999</v>
      </c>
      <c r="N17" s="310">
        <v>1886149.9</v>
      </c>
      <c r="O17" s="310">
        <v>49895347.090000004</v>
      </c>
    </row>
    <row r="18" spans="2:15">
      <c r="B18" s="183" t="s">
        <v>357</v>
      </c>
      <c r="C18" s="140" t="s">
        <v>111</v>
      </c>
      <c r="D18" s="310">
        <v>22795331764.09</v>
      </c>
      <c r="E18" s="310">
        <v>22782804564.220001</v>
      </c>
      <c r="F18" s="310">
        <v>12527199.869999999</v>
      </c>
      <c r="G18" s="310">
        <v>289999640.29000002</v>
      </c>
      <c r="H18" s="310">
        <v>193696636.81</v>
      </c>
      <c r="I18" s="310">
        <v>14287390.59</v>
      </c>
      <c r="J18" s="310">
        <v>16843009.82</v>
      </c>
      <c r="K18" s="310">
        <v>14366615.73</v>
      </c>
      <c r="L18" s="310">
        <v>19293480.309999999</v>
      </c>
      <c r="M18" s="310">
        <v>11119375.220000001</v>
      </c>
      <c r="N18" s="310">
        <v>20393131.809999999</v>
      </c>
      <c r="O18" s="310">
        <v>289999640.29000002</v>
      </c>
    </row>
    <row r="19" spans="2:15">
      <c r="B19" s="88" t="s">
        <v>114</v>
      </c>
      <c r="C19" s="140" t="s">
        <v>112</v>
      </c>
      <c r="D19" s="310">
        <v>726843798.40999997</v>
      </c>
      <c r="E19" s="310">
        <v>726843798.40999997</v>
      </c>
      <c r="F19" s="310"/>
      <c r="G19" s="310"/>
      <c r="H19" s="310"/>
      <c r="I19" s="310"/>
      <c r="J19" s="310"/>
      <c r="K19" s="310"/>
      <c r="L19" s="310"/>
      <c r="M19" s="310"/>
      <c r="N19" s="310"/>
      <c r="O19" s="310"/>
    </row>
    <row r="20" spans="2:15">
      <c r="B20" s="183" t="s">
        <v>351</v>
      </c>
      <c r="C20" s="140" t="s">
        <v>113</v>
      </c>
      <c r="D20" s="310"/>
      <c r="E20" s="310"/>
      <c r="F20" s="310"/>
      <c r="G20" s="310"/>
      <c r="H20" s="310"/>
      <c r="I20" s="310"/>
      <c r="J20" s="310"/>
      <c r="K20" s="310"/>
      <c r="L20" s="310"/>
      <c r="M20" s="310"/>
      <c r="N20" s="310"/>
      <c r="O20" s="310"/>
    </row>
    <row r="21" spans="2:15">
      <c r="B21" s="183" t="s">
        <v>352</v>
      </c>
      <c r="C21" s="140" t="s">
        <v>358</v>
      </c>
      <c r="D21" s="310">
        <v>548324166.89999998</v>
      </c>
      <c r="E21" s="310">
        <v>548324166.89999998</v>
      </c>
      <c r="F21" s="310"/>
      <c r="G21" s="310"/>
      <c r="H21" s="310"/>
      <c r="I21" s="310"/>
      <c r="J21" s="310"/>
      <c r="K21" s="310"/>
      <c r="L21" s="310"/>
      <c r="M21" s="310"/>
      <c r="N21" s="310"/>
      <c r="O21" s="310"/>
    </row>
    <row r="22" spans="2:15">
      <c r="B22" s="183" t="s">
        <v>353</v>
      </c>
      <c r="C22" s="140" t="s">
        <v>116</v>
      </c>
      <c r="D22" s="310">
        <v>178519631.50999999</v>
      </c>
      <c r="E22" s="310">
        <v>178519631.50999999</v>
      </c>
      <c r="F22" s="310"/>
      <c r="G22" s="310"/>
      <c r="H22" s="310"/>
      <c r="I22" s="310"/>
      <c r="J22" s="310"/>
      <c r="K22" s="310"/>
      <c r="L22" s="310"/>
      <c r="M22" s="310"/>
      <c r="N22" s="310"/>
      <c r="O22" s="310"/>
    </row>
    <row r="23" spans="2:15">
      <c r="B23" s="183" t="s">
        <v>354</v>
      </c>
      <c r="C23" s="140" t="s">
        <v>118</v>
      </c>
      <c r="D23" s="310"/>
      <c r="E23" s="310"/>
      <c r="F23" s="310"/>
      <c r="G23" s="310"/>
      <c r="H23" s="310"/>
      <c r="I23" s="310"/>
      <c r="J23" s="310"/>
      <c r="K23" s="310"/>
      <c r="L23" s="310"/>
      <c r="M23" s="310"/>
      <c r="N23" s="310"/>
      <c r="O23" s="310"/>
    </row>
    <row r="24" spans="2:15">
      <c r="B24" s="183" t="s">
        <v>355</v>
      </c>
      <c r="C24" s="140" t="s">
        <v>119</v>
      </c>
      <c r="D24" s="310"/>
      <c r="E24" s="310"/>
      <c r="F24" s="310"/>
      <c r="G24" s="310"/>
      <c r="H24" s="310"/>
      <c r="I24" s="310"/>
      <c r="J24" s="310"/>
      <c r="K24" s="310"/>
      <c r="L24" s="310"/>
      <c r="M24" s="310"/>
      <c r="N24" s="310"/>
      <c r="O24" s="310"/>
    </row>
    <row r="25" spans="2:15">
      <c r="B25" s="88" t="s">
        <v>359</v>
      </c>
      <c r="C25" s="140" t="s">
        <v>120</v>
      </c>
      <c r="D25" s="310">
        <v>1923983083.8900001</v>
      </c>
      <c r="E25" s="303"/>
      <c r="F25" s="303"/>
      <c r="G25" s="310">
        <v>2994323.93</v>
      </c>
      <c r="H25" s="303"/>
      <c r="I25" s="303"/>
      <c r="J25" s="303"/>
      <c r="K25" s="303"/>
      <c r="L25" s="303"/>
      <c r="M25" s="303"/>
      <c r="N25" s="303"/>
      <c r="O25" s="310">
        <v>2994323.93</v>
      </c>
    </row>
    <row r="26" spans="2:15">
      <c r="B26" s="183" t="s">
        <v>351</v>
      </c>
      <c r="C26" s="140" t="s">
        <v>121</v>
      </c>
      <c r="D26" s="310"/>
      <c r="E26" s="303"/>
      <c r="F26" s="303"/>
      <c r="G26" s="310"/>
      <c r="H26" s="303"/>
      <c r="I26" s="303"/>
      <c r="J26" s="303"/>
      <c r="K26" s="303"/>
      <c r="L26" s="303"/>
      <c r="M26" s="303"/>
      <c r="N26" s="303"/>
      <c r="O26" s="310"/>
    </row>
    <row r="27" spans="2:15">
      <c r="B27" s="183" t="s">
        <v>352</v>
      </c>
      <c r="C27" s="140" t="s">
        <v>122</v>
      </c>
      <c r="D27" s="310"/>
      <c r="E27" s="303"/>
      <c r="F27" s="303"/>
      <c r="G27" s="310"/>
      <c r="H27" s="303"/>
      <c r="I27" s="303"/>
      <c r="J27" s="303"/>
      <c r="K27" s="303"/>
      <c r="L27" s="303"/>
      <c r="M27" s="303"/>
      <c r="N27" s="303"/>
      <c r="O27" s="310"/>
    </row>
    <row r="28" spans="2:15">
      <c r="B28" s="183" t="s">
        <v>353</v>
      </c>
      <c r="C28" s="140" t="s">
        <v>123</v>
      </c>
      <c r="D28" s="310">
        <v>48292730.670000002</v>
      </c>
      <c r="E28" s="303"/>
      <c r="F28" s="303"/>
      <c r="G28" s="310"/>
      <c r="H28" s="303"/>
      <c r="I28" s="303"/>
      <c r="J28" s="303"/>
      <c r="K28" s="303"/>
      <c r="L28" s="303"/>
      <c r="M28" s="303"/>
      <c r="N28" s="303"/>
      <c r="O28" s="310"/>
    </row>
    <row r="29" spans="2:15">
      <c r="B29" s="183" t="s">
        <v>354</v>
      </c>
      <c r="C29" s="140" t="s">
        <v>124</v>
      </c>
      <c r="D29" s="310">
        <v>45469603.359999999</v>
      </c>
      <c r="E29" s="303"/>
      <c r="F29" s="303"/>
      <c r="G29" s="310">
        <v>251454.61</v>
      </c>
      <c r="H29" s="303"/>
      <c r="I29" s="303"/>
      <c r="J29" s="303"/>
      <c r="K29" s="303"/>
      <c r="L29" s="303"/>
      <c r="M29" s="303"/>
      <c r="N29" s="303"/>
      <c r="O29" s="310">
        <v>251454.61</v>
      </c>
    </row>
    <row r="30" spans="2:15">
      <c r="B30" s="183" t="s">
        <v>355</v>
      </c>
      <c r="C30" s="140" t="s">
        <v>125</v>
      </c>
      <c r="D30" s="310">
        <v>192370598.47999999</v>
      </c>
      <c r="E30" s="303"/>
      <c r="F30" s="303"/>
      <c r="G30" s="310">
        <v>576003.19999999995</v>
      </c>
      <c r="H30" s="303"/>
      <c r="I30" s="303"/>
      <c r="J30" s="303"/>
      <c r="K30" s="303"/>
      <c r="L30" s="303"/>
      <c r="M30" s="303"/>
      <c r="N30" s="303"/>
      <c r="O30" s="310">
        <v>576003.19999999995</v>
      </c>
    </row>
    <row r="31" spans="2:15">
      <c r="B31" s="183" t="s">
        <v>357</v>
      </c>
      <c r="C31" s="140" t="s">
        <v>126</v>
      </c>
      <c r="D31" s="310">
        <v>1637850151.3800001</v>
      </c>
      <c r="E31" s="303"/>
      <c r="F31" s="303"/>
      <c r="G31" s="310">
        <v>2166866.12</v>
      </c>
      <c r="H31" s="303"/>
      <c r="I31" s="303"/>
      <c r="J31" s="303"/>
      <c r="K31" s="303"/>
      <c r="L31" s="303"/>
      <c r="M31" s="303"/>
      <c r="N31" s="303"/>
      <c r="O31" s="310">
        <v>2166866.12</v>
      </c>
    </row>
    <row r="32" spans="2:15">
      <c r="B32" s="205" t="s">
        <v>34</v>
      </c>
      <c r="C32" s="145" t="s">
        <v>127</v>
      </c>
      <c r="D32" s="310">
        <v>31983601632.75</v>
      </c>
      <c r="E32" s="310">
        <v>30045447085.23</v>
      </c>
      <c r="F32" s="310">
        <v>14171463.630000001</v>
      </c>
      <c r="G32" s="310">
        <v>360587382.93000001</v>
      </c>
      <c r="H32" s="310">
        <v>240895174.53</v>
      </c>
      <c r="I32" s="310">
        <v>16912229.699999999</v>
      </c>
      <c r="J32" s="310">
        <v>20145864.879999999</v>
      </c>
      <c r="K32" s="310">
        <v>17945988.469999999</v>
      </c>
      <c r="L32" s="310">
        <v>26843964.890000001</v>
      </c>
      <c r="M32" s="310">
        <v>12486138.289999999</v>
      </c>
      <c r="N32" s="310">
        <v>22363698.239999998</v>
      </c>
      <c r="O32" s="310">
        <v>360587382.93000001</v>
      </c>
    </row>
  </sheetData>
  <mergeCells count="17">
    <mergeCell ref="N6:N8"/>
    <mergeCell ref="B2:O2"/>
    <mergeCell ref="D4:O4"/>
    <mergeCell ref="D5:F5"/>
    <mergeCell ref="G5:O5"/>
    <mergeCell ref="H6:H8"/>
    <mergeCell ref="O6:O8"/>
    <mergeCell ref="I6:I8"/>
    <mergeCell ref="J6:J8"/>
    <mergeCell ref="K6:K8"/>
    <mergeCell ref="L6:L8"/>
    <mergeCell ref="M6:M8"/>
    <mergeCell ref="A6:A7"/>
    <mergeCell ref="D6:D7"/>
    <mergeCell ref="E6:E8"/>
    <mergeCell ref="F6:F8"/>
    <mergeCell ref="G6:G8"/>
  </mergeCells>
  <pageMargins left="0.70866141732283472" right="0.70866141732283472" top="0.74803149606299213" bottom="0.74803149606299213" header="0.31496062992125984" footer="0.31496062992125984"/>
  <pageSetup paperSize="9" scale="46" fitToHeight="0" orientation="landscape" r:id="rId1"/>
  <headerFooter>
    <oddHeader>&amp;CEN
Annex XV</oddHeader>
    <oddFooter>&amp;C&amp;"Calibri"&amp;11&amp;K000000&amp;P_x000D_&amp;1#&amp;"Calibri"&amp;10&amp;K000000Internal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8371-71AA-4022-B87E-AA49999B5D6A}">
  <sheetPr codeName="Sheet31"/>
  <dimension ref="B1:J11"/>
  <sheetViews>
    <sheetView showGridLines="0" zoomScale="80" zoomScaleNormal="80" workbookViewId="0">
      <selection activeCell="B21" sqref="B21"/>
    </sheetView>
  </sheetViews>
  <sheetFormatPr defaultColWidth="9" defaultRowHeight="14.5"/>
  <cols>
    <col min="1" max="1" width="2.54296875" style="34" customWidth="1"/>
    <col min="2" max="2" width="27.54296875" style="34" customWidth="1"/>
    <col min="3" max="3" width="7.54296875" style="34" customWidth="1"/>
    <col min="4" max="10" width="18.54296875" style="34" customWidth="1"/>
    <col min="11" max="16384" width="9" style="34"/>
  </cols>
  <sheetData>
    <row r="1" spans="2:10" ht="10.15" customHeight="1"/>
    <row r="2" spans="2:10" ht="28" customHeight="1">
      <c r="B2" s="446" t="s">
        <v>946</v>
      </c>
      <c r="C2" s="446"/>
      <c r="D2" s="446"/>
      <c r="E2" s="446"/>
      <c r="F2" s="446"/>
      <c r="G2" s="446"/>
      <c r="H2" s="446"/>
      <c r="I2" s="446"/>
      <c r="J2" s="446"/>
    </row>
    <row r="3" spans="2:10" ht="14.5" customHeight="1">
      <c r="B3" s="244" t="s">
        <v>1</v>
      </c>
      <c r="C3" s="37"/>
      <c r="J3" s="37"/>
    </row>
    <row r="4" spans="2:10" ht="21" customHeight="1">
      <c r="B4" s="43"/>
      <c r="C4" s="43"/>
      <c r="D4" s="463" t="s">
        <v>405</v>
      </c>
      <c r="E4" s="467"/>
      <c r="F4" s="467"/>
      <c r="G4" s="464"/>
      <c r="H4" s="460" t="s">
        <v>406</v>
      </c>
      <c r="I4" s="460" t="s">
        <v>407</v>
      </c>
      <c r="J4" s="460" t="s">
        <v>408</v>
      </c>
    </row>
    <row r="5" spans="2:10" ht="21" customHeight="1">
      <c r="B5" s="43"/>
      <c r="C5" s="43"/>
      <c r="D5" s="204"/>
      <c r="E5" s="463" t="s">
        <v>409</v>
      </c>
      <c r="F5" s="464"/>
      <c r="G5" s="460" t="s">
        <v>410</v>
      </c>
      <c r="H5" s="461"/>
      <c r="I5" s="461"/>
      <c r="J5" s="461"/>
    </row>
    <row r="6" spans="2:10">
      <c r="B6" s="43"/>
      <c r="C6" s="43"/>
      <c r="D6" s="204"/>
      <c r="E6" s="502"/>
      <c r="F6" s="460" t="s">
        <v>388</v>
      </c>
      <c r="G6" s="461"/>
      <c r="H6" s="504"/>
      <c r="I6" s="461"/>
      <c r="J6" s="461"/>
    </row>
    <row r="7" spans="2:10">
      <c r="B7" s="43"/>
      <c r="C7" s="43"/>
      <c r="D7" s="201"/>
      <c r="E7" s="503"/>
      <c r="F7" s="462"/>
      <c r="G7" s="462"/>
      <c r="H7" s="505"/>
      <c r="I7" s="462"/>
      <c r="J7" s="462"/>
    </row>
    <row r="8" spans="2:10">
      <c r="B8" s="43"/>
      <c r="C8" s="142" t="s">
        <v>0</v>
      </c>
      <c r="D8" s="87" t="s">
        <v>4</v>
      </c>
      <c r="E8" s="87" t="s">
        <v>5</v>
      </c>
      <c r="F8" s="87" t="s">
        <v>6</v>
      </c>
      <c r="G8" s="87" t="s">
        <v>35</v>
      </c>
      <c r="H8" s="87" t="s">
        <v>36</v>
      </c>
      <c r="I8" s="87" t="s">
        <v>773</v>
      </c>
      <c r="J8" s="71" t="s">
        <v>78</v>
      </c>
    </row>
    <row r="9" spans="2:10">
      <c r="B9" s="130" t="s">
        <v>411</v>
      </c>
      <c r="C9" s="140" t="s">
        <v>102</v>
      </c>
      <c r="D9" s="310">
        <v>26423012279.77</v>
      </c>
      <c r="E9" s="310">
        <v>357593059</v>
      </c>
      <c r="F9" s="310">
        <v>357593059</v>
      </c>
      <c r="G9" s="310">
        <v>26423012279.77</v>
      </c>
      <c r="H9" s="310">
        <v>-80486139.359999999</v>
      </c>
      <c r="I9" s="303"/>
      <c r="J9" s="310"/>
    </row>
    <row r="10" spans="2:10">
      <c r="B10" s="130" t="s">
        <v>359</v>
      </c>
      <c r="C10" s="140" t="s">
        <v>111</v>
      </c>
      <c r="D10" s="310">
        <v>1926473432.0599999</v>
      </c>
      <c r="E10" s="310">
        <v>2994323.93</v>
      </c>
      <c r="F10" s="310">
        <v>2994323.93</v>
      </c>
      <c r="G10" s="303"/>
      <c r="H10" s="303"/>
      <c r="I10" s="310">
        <v>9443809.0899999999</v>
      </c>
      <c r="J10" s="303"/>
    </row>
    <row r="11" spans="2:10">
      <c r="B11" s="130" t="s">
        <v>34</v>
      </c>
      <c r="C11" s="140" t="s">
        <v>120</v>
      </c>
      <c r="D11" s="310">
        <v>28349485711.830002</v>
      </c>
      <c r="E11" s="310">
        <v>360587382.93000001</v>
      </c>
      <c r="F11" s="310">
        <v>360587382.93000001</v>
      </c>
      <c r="G11" s="310">
        <v>26423012279.77</v>
      </c>
      <c r="H11" s="310">
        <v>-80486139.359999999</v>
      </c>
      <c r="I11" s="310">
        <v>9443809.0899999999</v>
      </c>
      <c r="J11" s="310"/>
    </row>
  </sheetData>
  <mergeCells count="10">
    <mergeCell ref="B2:J2"/>
    <mergeCell ref="D4:G4"/>
    <mergeCell ref="H4:H5"/>
    <mergeCell ref="I4:I7"/>
    <mergeCell ref="J4:J7"/>
    <mergeCell ref="E5:F5"/>
    <mergeCell ref="G5:G7"/>
    <mergeCell ref="E6:E7"/>
    <mergeCell ref="F6:F7"/>
    <mergeCell ref="H6:H7"/>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&amp;C&amp;"Calibri"&amp;11&amp;K000000&amp;P_x000D_&amp;1#&amp;"Calibri"&amp;10&amp;K000000Internal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79CF4-5ECE-4832-A1C4-FA7DBAD7A9A9}">
  <sheetPr codeName="Sheet17"/>
  <dimension ref="B1:K22"/>
  <sheetViews>
    <sheetView showGridLines="0" zoomScale="80" zoomScaleNormal="80" workbookViewId="0">
      <selection activeCell="B21" sqref="B21"/>
    </sheetView>
  </sheetViews>
  <sheetFormatPr defaultColWidth="9" defaultRowHeight="14.5"/>
  <cols>
    <col min="1" max="1" width="2.54296875" style="34" customWidth="1"/>
    <col min="2" max="2" width="27.54296875" style="34" customWidth="1"/>
    <col min="3" max="3" width="7.54296875" style="34" customWidth="1"/>
    <col min="4" max="4" width="35.54296875" style="34" customWidth="1"/>
    <col min="5" max="11" width="18.54296875" style="34" customWidth="1"/>
    <col min="12" max="16384" width="9" style="34"/>
  </cols>
  <sheetData>
    <row r="1" spans="2:11" ht="10.15" customHeight="1"/>
    <row r="2" spans="2:11" ht="28" customHeight="1">
      <c r="B2" s="446" t="s">
        <v>947</v>
      </c>
      <c r="C2" s="446"/>
      <c r="D2" s="446"/>
      <c r="E2" s="446"/>
      <c r="F2" s="446"/>
      <c r="G2" s="446"/>
      <c r="H2" s="446"/>
      <c r="I2" s="446"/>
      <c r="J2" s="446"/>
      <c r="K2" s="446"/>
    </row>
    <row r="3" spans="2:11" ht="14.5" customHeight="1">
      <c r="B3" s="244" t="s">
        <v>1</v>
      </c>
      <c r="C3" s="37"/>
      <c r="D3" s="37"/>
      <c r="K3" s="37"/>
    </row>
    <row r="4" spans="2:11" ht="21" customHeight="1">
      <c r="B4" s="234"/>
      <c r="C4" s="234"/>
      <c r="D4" s="481" t="s">
        <v>942</v>
      </c>
      <c r="E4" s="463" t="s">
        <v>405</v>
      </c>
      <c r="F4" s="467"/>
      <c r="G4" s="467"/>
      <c r="H4" s="464"/>
      <c r="I4" s="460" t="s">
        <v>406</v>
      </c>
      <c r="J4" s="460" t="s">
        <v>407</v>
      </c>
      <c r="K4" s="460" t="s">
        <v>408</v>
      </c>
    </row>
    <row r="5" spans="2:11" ht="21" customHeight="1">
      <c r="B5" s="234"/>
      <c r="C5" s="234"/>
      <c r="D5" s="481"/>
      <c r="E5" s="235"/>
      <c r="F5" s="463" t="s">
        <v>409</v>
      </c>
      <c r="G5" s="464"/>
      <c r="H5" s="460" t="s">
        <v>410</v>
      </c>
      <c r="I5" s="461"/>
      <c r="J5" s="461"/>
      <c r="K5" s="461"/>
    </row>
    <row r="6" spans="2:11">
      <c r="B6" s="234"/>
      <c r="C6" s="234"/>
      <c r="D6" s="481"/>
      <c r="E6" s="235"/>
      <c r="F6" s="502"/>
      <c r="G6" s="460" t="s">
        <v>388</v>
      </c>
      <c r="H6" s="461"/>
      <c r="I6" s="461"/>
      <c r="J6" s="461"/>
      <c r="K6" s="461"/>
    </row>
    <row r="7" spans="2:11">
      <c r="B7" s="234"/>
      <c r="C7" s="234"/>
      <c r="D7" s="481"/>
      <c r="E7" s="232"/>
      <c r="F7" s="503"/>
      <c r="G7" s="462"/>
      <c r="H7" s="462"/>
      <c r="I7" s="462"/>
      <c r="J7" s="462"/>
      <c r="K7" s="462"/>
    </row>
    <row r="8" spans="2:11">
      <c r="B8" s="174"/>
      <c r="C8" s="142" t="s">
        <v>0</v>
      </c>
      <c r="D8" s="87" t="s">
        <v>842</v>
      </c>
      <c r="E8" s="87" t="s">
        <v>4</v>
      </c>
      <c r="F8" s="87" t="s">
        <v>5</v>
      </c>
      <c r="G8" s="87" t="s">
        <v>6</v>
      </c>
      <c r="H8" s="87" t="s">
        <v>35</v>
      </c>
      <c r="I8" s="87" t="s">
        <v>36</v>
      </c>
      <c r="J8" s="87" t="s">
        <v>773</v>
      </c>
      <c r="K8" s="233" t="s">
        <v>78</v>
      </c>
    </row>
    <row r="9" spans="2:11">
      <c r="B9" s="339"/>
      <c r="C9" s="338">
        <f t="shared" ref="C9:C19" si="0">ROW()-ROW($C$8)</f>
        <v>1</v>
      </c>
      <c r="D9" s="337" t="s">
        <v>997</v>
      </c>
      <c r="E9" s="310">
        <v>25248611258.130001</v>
      </c>
      <c r="F9" s="310">
        <v>353294716.63</v>
      </c>
      <c r="G9" s="310">
        <v>353294716.63</v>
      </c>
      <c r="H9" s="310">
        <v>25248611258.130001</v>
      </c>
      <c r="I9" s="310">
        <v>-79393501.349999994</v>
      </c>
      <c r="J9" s="303"/>
      <c r="K9" s="310"/>
    </row>
    <row r="10" spans="2:11">
      <c r="B10" s="339"/>
      <c r="C10" s="338">
        <f t="shared" si="0"/>
        <v>2</v>
      </c>
      <c r="D10" s="337" t="s">
        <v>1215</v>
      </c>
      <c r="E10" s="310">
        <v>390589844.41000003</v>
      </c>
      <c r="F10" s="310">
        <v>1710980.87</v>
      </c>
      <c r="G10" s="310">
        <v>1710980.87</v>
      </c>
      <c r="H10" s="310">
        <v>390589844.41000003</v>
      </c>
      <c r="I10" s="310">
        <v>-91730.25</v>
      </c>
      <c r="J10" s="303"/>
      <c r="K10" s="310"/>
    </row>
    <row r="11" spans="2:11">
      <c r="B11" s="339"/>
      <c r="C11" s="338">
        <f t="shared" si="0"/>
        <v>3</v>
      </c>
      <c r="D11" s="337" t="s">
        <v>1584</v>
      </c>
      <c r="E11" s="310">
        <v>285428659.37</v>
      </c>
      <c r="F11" s="310">
        <v>160983.74</v>
      </c>
      <c r="G11" s="310">
        <v>160983.74</v>
      </c>
      <c r="H11" s="310">
        <v>285428659.37</v>
      </c>
      <c r="I11" s="310">
        <v>-58995.41</v>
      </c>
      <c r="J11" s="303"/>
      <c r="K11" s="310"/>
    </row>
    <row r="12" spans="2:11">
      <c r="B12" s="339"/>
      <c r="C12" s="338">
        <f t="shared" si="0"/>
        <v>4</v>
      </c>
      <c r="D12" s="337" t="s">
        <v>1107</v>
      </c>
      <c r="E12" s="310">
        <v>252503342.78</v>
      </c>
      <c r="F12" s="310">
        <v>475956.45</v>
      </c>
      <c r="G12" s="310">
        <v>475956.45</v>
      </c>
      <c r="H12" s="310">
        <v>252503342.78</v>
      </c>
      <c r="I12" s="310">
        <v>-702620.01</v>
      </c>
      <c r="J12" s="303"/>
      <c r="K12" s="310"/>
    </row>
    <row r="13" spans="2:11">
      <c r="B13" s="339"/>
      <c r="C13" s="338">
        <f t="shared" si="0"/>
        <v>5</v>
      </c>
      <c r="D13" s="337" t="s">
        <v>1585</v>
      </c>
      <c r="E13" s="310">
        <v>116324470.16</v>
      </c>
      <c r="F13" s="310">
        <v>145674.12</v>
      </c>
      <c r="G13" s="310">
        <v>145674.12</v>
      </c>
      <c r="H13" s="310">
        <v>116324470.16</v>
      </c>
      <c r="I13" s="310">
        <v>-77861.58</v>
      </c>
      <c r="J13" s="303"/>
      <c r="K13" s="310"/>
    </row>
    <row r="14" spans="2:11">
      <c r="B14" s="339"/>
      <c r="C14" s="338">
        <f t="shared" si="0"/>
        <v>6</v>
      </c>
      <c r="D14" s="337" t="s">
        <v>1385</v>
      </c>
      <c r="E14" s="310">
        <v>22635595.850000001</v>
      </c>
      <c r="F14" s="310"/>
      <c r="G14" s="310"/>
      <c r="H14" s="310">
        <v>22635595.850000001</v>
      </c>
      <c r="I14" s="310">
        <v>-9789.11</v>
      </c>
      <c r="J14" s="303"/>
      <c r="K14" s="310"/>
    </row>
    <row r="15" spans="2:11">
      <c r="B15" s="339"/>
      <c r="C15" s="338">
        <f t="shared" si="0"/>
        <v>7</v>
      </c>
      <c r="D15" s="337" t="s">
        <v>1121</v>
      </c>
      <c r="E15" s="310">
        <v>21427284.75</v>
      </c>
      <c r="F15" s="310">
        <v>958.99</v>
      </c>
      <c r="G15" s="310">
        <v>958.99</v>
      </c>
      <c r="H15" s="310">
        <v>21427284.75</v>
      </c>
      <c r="I15" s="310">
        <v>-1234.17</v>
      </c>
      <c r="J15" s="303"/>
      <c r="K15" s="310"/>
    </row>
    <row r="16" spans="2:11">
      <c r="B16" s="339"/>
      <c r="C16" s="338">
        <f t="shared" si="0"/>
        <v>8</v>
      </c>
      <c r="D16" s="337" t="s">
        <v>1169</v>
      </c>
      <c r="E16" s="310">
        <v>14930079.35</v>
      </c>
      <c r="F16" s="310"/>
      <c r="G16" s="310"/>
      <c r="H16" s="310">
        <v>14930079.35</v>
      </c>
      <c r="I16" s="310">
        <v>-88.77</v>
      </c>
      <c r="J16" s="303"/>
      <c r="K16" s="310"/>
    </row>
    <row r="17" spans="2:11">
      <c r="B17" s="339"/>
      <c r="C17" s="338">
        <f t="shared" si="0"/>
        <v>9</v>
      </c>
      <c r="D17" s="337" t="s">
        <v>983</v>
      </c>
      <c r="E17" s="310">
        <v>11512280.02</v>
      </c>
      <c r="F17" s="310"/>
      <c r="G17" s="310"/>
      <c r="H17" s="310">
        <v>11512280.02</v>
      </c>
      <c r="I17" s="310">
        <v>-297.05</v>
      </c>
      <c r="J17" s="303"/>
      <c r="K17" s="310"/>
    </row>
    <row r="18" spans="2:11">
      <c r="C18" s="338">
        <f t="shared" si="0"/>
        <v>10</v>
      </c>
      <c r="D18" s="337" t="s">
        <v>1373</v>
      </c>
      <c r="E18" s="310">
        <v>8377500.2000000002</v>
      </c>
      <c r="F18" s="310">
        <v>460728.21</v>
      </c>
      <c r="G18" s="310">
        <v>460728.21</v>
      </c>
      <c r="H18" s="310">
        <v>8377500.2000000002</v>
      </c>
      <c r="I18" s="310">
        <v>-9937.41</v>
      </c>
      <c r="J18" s="303"/>
      <c r="K18" s="310"/>
    </row>
    <row r="19" spans="2:11">
      <c r="C19" s="338">
        <f t="shared" si="0"/>
        <v>11</v>
      </c>
      <c r="D19" s="337" t="s">
        <v>1591</v>
      </c>
      <c r="E19" s="310">
        <v>50671964.750000007</v>
      </c>
      <c r="F19" s="310">
        <v>1343059.9900000002</v>
      </c>
      <c r="G19" s="310">
        <v>1343059.9900000002</v>
      </c>
      <c r="H19" s="310">
        <v>50671964.750000007</v>
      </c>
      <c r="I19" s="310">
        <v>-140084.25000000006</v>
      </c>
      <c r="J19" s="303"/>
      <c r="K19" s="310"/>
    </row>
    <row r="22" spans="2:11">
      <c r="E22" s="363"/>
    </row>
  </sheetData>
  <autoFilter ref="C8:K19" xr:uid="{121639FE-83FB-4A42-8510-736DEE100F1E}">
    <sortState xmlns:xlrd2="http://schemas.microsoft.com/office/spreadsheetml/2017/richdata2" ref="C9:K19">
      <sortCondition descending="1" ref="E8:E19"/>
    </sortState>
  </autoFilter>
  <mergeCells count="10">
    <mergeCell ref="B2:K2"/>
    <mergeCell ref="D4:D7"/>
    <mergeCell ref="E4:H4"/>
    <mergeCell ref="J4:J7"/>
    <mergeCell ref="K4:K7"/>
    <mergeCell ref="F5:G5"/>
    <mergeCell ref="H5:H7"/>
    <mergeCell ref="F6:F7"/>
    <mergeCell ref="G6:G7"/>
    <mergeCell ref="I4:I7"/>
  </mergeCells>
  <dataValidations count="1">
    <dataValidation type="list" allowBlank="1" showInputMessage="1" showErrorMessage="1" sqref="D9:D19" xr:uid="{7B8FFA95-1F8E-420B-9559-733638CA1B58}">
      <formula1>lkpf2b520387051429ab2e99b0d729f2417</formula1>
    </dataValidation>
  </dataValidations>
  <pageMargins left="0.70866141732283472" right="0.70866141732283472" top="0.74803149606299213" bottom="0.74803149606299213" header="0.31496062992125984" footer="0.31496062992125984"/>
  <pageSetup paperSize="9" orientation="landscape" r:id="rId1"/>
  <headerFooter>
    <oddHeader>&amp;CEN
Annex XV</oddHeader>
    <oddFooter>&amp;C&amp;"Calibri"&amp;11&amp;K000000&amp;P_x000D_&amp;1#&amp;"Calibri"&amp;10&amp;K000000Internal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521F-A194-47B8-9ABC-DF92E58C3D24}">
  <sheetPr codeName="Sheet21"/>
  <dimension ref="B1:K19"/>
  <sheetViews>
    <sheetView showGridLines="0" zoomScale="80" zoomScaleNormal="80" workbookViewId="0"/>
  </sheetViews>
  <sheetFormatPr defaultColWidth="9" defaultRowHeight="14.5"/>
  <cols>
    <col min="1" max="1" width="2.54296875" style="34" customWidth="1"/>
    <col min="2" max="2" width="27.54296875" style="34" customWidth="1"/>
    <col min="3" max="3" width="7.54296875" style="34" customWidth="1"/>
    <col min="4" max="4" width="35.54296875" style="34" customWidth="1"/>
    <col min="5" max="11" width="18.54296875" style="34" customWidth="1"/>
    <col min="12" max="16384" width="9" style="34"/>
  </cols>
  <sheetData>
    <row r="1" spans="2:11" ht="10.15" customHeight="1"/>
    <row r="2" spans="2:11" ht="28" customHeight="1">
      <c r="B2" s="446" t="s">
        <v>948</v>
      </c>
      <c r="C2" s="446"/>
      <c r="D2" s="446"/>
      <c r="E2" s="446"/>
      <c r="F2" s="446"/>
      <c r="G2" s="446"/>
      <c r="H2" s="446"/>
      <c r="I2" s="446"/>
      <c r="J2" s="446"/>
      <c r="K2" s="446"/>
    </row>
    <row r="3" spans="2:11" ht="14.5" customHeight="1">
      <c r="B3" s="244" t="s">
        <v>1</v>
      </c>
      <c r="C3" s="37"/>
      <c r="D3" s="37"/>
      <c r="E3" s="363"/>
      <c r="F3" s="363"/>
      <c r="G3" s="363"/>
      <c r="H3" s="363"/>
      <c r="I3" s="363"/>
      <c r="J3" s="363"/>
      <c r="K3" s="37"/>
    </row>
    <row r="4" spans="2:11" ht="21" customHeight="1">
      <c r="B4" s="234"/>
      <c r="C4" s="234"/>
      <c r="D4" s="481" t="s">
        <v>942</v>
      </c>
      <c r="E4" s="463" t="s">
        <v>405</v>
      </c>
      <c r="F4" s="467"/>
      <c r="G4" s="467"/>
      <c r="H4" s="464"/>
      <c r="I4" s="460" t="s">
        <v>406</v>
      </c>
      <c r="J4" s="460" t="s">
        <v>407</v>
      </c>
      <c r="K4" s="460" t="s">
        <v>408</v>
      </c>
    </row>
    <row r="5" spans="2:11" ht="21" customHeight="1">
      <c r="B5" s="234"/>
      <c r="C5" s="234"/>
      <c r="D5" s="481"/>
      <c r="E5" s="235"/>
      <c r="F5" s="463" t="s">
        <v>409</v>
      </c>
      <c r="G5" s="464"/>
      <c r="H5" s="460" t="s">
        <v>410</v>
      </c>
      <c r="I5" s="461"/>
      <c r="J5" s="461"/>
      <c r="K5" s="461"/>
    </row>
    <row r="6" spans="2:11">
      <c r="B6" s="234"/>
      <c r="C6" s="234"/>
      <c r="D6" s="481"/>
      <c r="E6" s="235"/>
      <c r="F6" s="502"/>
      <c r="G6" s="460" t="s">
        <v>388</v>
      </c>
      <c r="H6" s="461"/>
      <c r="I6" s="461"/>
      <c r="J6" s="461"/>
      <c r="K6" s="461"/>
    </row>
    <row r="7" spans="2:11">
      <c r="B7" s="234"/>
      <c r="C7" s="234"/>
      <c r="D7" s="481"/>
      <c r="E7" s="232"/>
      <c r="F7" s="503"/>
      <c r="G7" s="462"/>
      <c r="H7" s="462"/>
      <c r="I7" s="462"/>
      <c r="J7" s="462"/>
      <c r="K7" s="462"/>
    </row>
    <row r="8" spans="2:11">
      <c r="B8" s="174"/>
      <c r="C8" s="142" t="s">
        <v>0</v>
      </c>
      <c r="D8" s="87" t="s">
        <v>842</v>
      </c>
      <c r="E8" s="87" t="s">
        <v>4</v>
      </c>
      <c r="F8" s="87" t="s">
        <v>5</v>
      </c>
      <c r="G8" s="87" t="s">
        <v>6</v>
      </c>
      <c r="H8" s="87" t="s">
        <v>35</v>
      </c>
      <c r="I8" s="87" t="s">
        <v>36</v>
      </c>
      <c r="J8" s="87" t="s">
        <v>773</v>
      </c>
      <c r="K8" s="233" t="s">
        <v>78</v>
      </c>
    </row>
    <row r="9" spans="2:11">
      <c r="C9" s="338">
        <f t="shared" ref="C9:C19" si="0">ROW()-ROW($C$8)</f>
        <v>1</v>
      </c>
      <c r="D9" s="337" t="s">
        <v>997</v>
      </c>
      <c r="E9" s="310">
        <v>1855156777.9000001</v>
      </c>
      <c r="F9" s="310">
        <v>2991067.86</v>
      </c>
      <c r="G9" s="310">
        <v>2991067.86</v>
      </c>
      <c r="H9" s="303"/>
      <c r="I9" s="303"/>
      <c r="J9" s="310">
        <v>1636083.19</v>
      </c>
      <c r="K9" s="303"/>
    </row>
    <row r="10" spans="2:11">
      <c r="C10" s="338">
        <f t="shared" si="0"/>
        <v>2</v>
      </c>
      <c r="D10" s="337" t="s">
        <v>1157</v>
      </c>
      <c r="E10" s="310">
        <v>48298019</v>
      </c>
      <c r="F10" s="310"/>
      <c r="G10" s="310"/>
      <c r="H10" s="303"/>
      <c r="I10" s="303"/>
      <c r="J10" s="310">
        <v>7795306.5199999996</v>
      </c>
      <c r="K10" s="303"/>
    </row>
    <row r="11" spans="2:11">
      <c r="C11" s="338">
        <f t="shared" si="0"/>
        <v>3</v>
      </c>
      <c r="D11" s="337" t="s">
        <v>1585</v>
      </c>
      <c r="E11" s="310">
        <v>5847791.4900000002</v>
      </c>
      <c r="F11" s="310">
        <v>211.31</v>
      </c>
      <c r="G11" s="310">
        <v>211.31</v>
      </c>
      <c r="H11" s="303"/>
      <c r="I11" s="303"/>
      <c r="J11" s="310">
        <v>1919.9</v>
      </c>
      <c r="K11" s="303"/>
    </row>
    <row r="12" spans="2:11">
      <c r="C12" s="338">
        <f t="shared" si="0"/>
        <v>4</v>
      </c>
      <c r="D12" s="337" t="s">
        <v>1215</v>
      </c>
      <c r="E12" s="310">
        <v>5793124.0800000001</v>
      </c>
      <c r="F12" s="310">
        <v>981.73</v>
      </c>
      <c r="G12" s="310">
        <v>981.73</v>
      </c>
      <c r="H12" s="303"/>
      <c r="I12" s="303"/>
      <c r="J12" s="310">
        <v>1476.88</v>
      </c>
      <c r="K12" s="303"/>
    </row>
    <row r="13" spans="2:11">
      <c r="C13" s="338">
        <f t="shared" si="0"/>
        <v>5</v>
      </c>
      <c r="D13" s="337" t="s">
        <v>1121</v>
      </c>
      <c r="E13" s="310">
        <v>3988972.69</v>
      </c>
      <c r="F13" s="310"/>
      <c r="G13" s="310"/>
      <c r="H13" s="303"/>
      <c r="I13" s="303"/>
      <c r="J13" s="310">
        <v>664.77</v>
      </c>
      <c r="K13" s="303"/>
    </row>
    <row r="14" spans="2:11">
      <c r="C14" s="338">
        <f t="shared" si="0"/>
        <v>6</v>
      </c>
      <c r="D14" s="337" t="s">
        <v>1107</v>
      </c>
      <c r="E14" s="310">
        <v>2980543.18</v>
      </c>
      <c r="F14" s="310">
        <v>183.03</v>
      </c>
      <c r="G14" s="310">
        <v>183.03</v>
      </c>
      <c r="H14" s="303"/>
      <c r="I14" s="303"/>
      <c r="J14" s="310">
        <v>5080.6899999999996</v>
      </c>
      <c r="K14" s="303"/>
    </row>
    <row r="15" spans="2:11">
      <c r="C15" s="338">
        <f t="shared" si="0"/>
        <v>7</v>
      </c>
      <c r="D15" s="337" t="s">
        <v>1385</v>
      </c>
      <c r="E15" s="310">
        <v>1035771.68</v>
      </c>
      <c r="F15" s="310"/>
      <c r="G15" s="310"/>
      <c r="H15" s="303"/>
      <c r="I15" s="303"/>
      <c r="J15" s="310">
        <v>330.19</v>
      </c>
      <c r="K15" s="303"/>
    </row>
    <row r="16" spans="2:11">
      <c r="C16" s="338">
        <f t="shared" si="0"/>
        <v>8</v>
      </c>
      <c r="D16" s="337" t="s">
        <v>1584</v>
      </c>
      <c r="E16" s="310">
        <v>689118.64</v>
      </c>
      <c r="F16" s="310"/>
      <c r="G16" s="310"/>
      <c r="H16" s="303"/>
      <c r="I16" s="303"/>
      <c r="J16" s="310">
        <v>144.71</v>
      </c>
      <c r="K16" s="303"/>
    </row>
    <row r="17" spans="3:11">
      <c r="C17" s="338">
        <f t="shared" si="0"/>
        <v>9</v>
      </c>
      <c r="D17" s="337" t="s">
        <v>1583</v>
      </c>
      <c r="E17" s="310">
        <v>667342.11</v>
      </c>
      <c r="F17" s="310"/>
      <c r="G17" s="310"/>
      <c r="H17" s="303"/>
      <c r="I17" s="303"/>
      <c r="J17" s="310">
        <v>182.64</v>
      </c>
      <c r="K17" s="303"/>
    </row>
    <row r="18" spans="3:11">
      <c r="C18" s="338">
        <f t="shared" si="0"/>
        <v>10</v>
      </c>
      <c r="D18" s="337" t="s">
        <v>1309</v>
      </c>
      <c r="E18" s="310">
        <v>467107.81</v>
      </c>
      <c r="F18" s="310"/>
      <c r="G18" s="310"/>
      <c r="H18" s="303"/>
      <c r="I18" s="303"/>
      <c r="J18" s="310">
        <v>194.77</v>
      </c>
      <c r="K18" s="303"/>
    </row>
    <row r="19" spans="3:11">
      <c r="C19" s="338">
        <f t="shared" si="0"/>
        <v>11</v>
      </c>
      <c r="D19" s="337" t="s">
        <v>1591</v>
      </c>
      <c r="E19" s="310">
        <v>1548863.4799999997</v>
      </c>
      <c r="F19" s="310">
        <v>1880</v>
      </c>
      <c r="G19" s="310">
        <v>1880</v>
      </c>
      <c r="H19" s="303"/>
      <c r="I19" s="303"/>
      <c r="J19" s="310">
        <v>2202.6299999999992</v>
      </c>
      <c r="K19" s="303"/>
    </row>
  </sheetData>
  <mergeCells count="10">
    <mergeCell ref="D4:D7"/>
    <mergeCell ref="B2:K2"/>
    <mergeCell ref="E4:H4"/>
    <mergeCell ref="J4:J7"/>
    <mergeCell ref="K4:K7"/>
    <mergeCell ref="F5:G5"/>
    <mergeCell ref="H5:H7"/>
    <mergeCell ref="F6:F7"/>
    <mergeCell ref="G6:G7"/>
    <mergeCell ref="I4:I7"/>
  </mergeCells>
  <dataValidations count="1">
    <dataValidation type="list" allowBlank="1" showInputMessage="1" showErrorMessage="1" sqref="D9:D19" xr:uid="{7201D786-ED27-4769-8FF8-EC141BB3F8AF}">
      <formula1>lkpf2b520387051429ab2e99b0d729f2417</formula1>
    </dataValidation>
  </dataValidations>
  <pageMargins left="0.70866141732283472" right="0.70866141732283472" top="0.74803149606299213" bottom="0.74803149606299213" header="0.31496062992125984" footer="0.31496062992125984"/>
  <pageSetup paperSize="9" orientation="landscape" r:id="rId1"/>
  <headerFooter>
    <oddHeader>&amp;CEN
Annex XV</oddHeader>
    <oddFooter>&amp;C&amp;"Calibri"&amp;11&amp;K000000&amp;P_x000D_&amp;1#&amp;"Calibri"&amp;10&amp;K000000Internal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94933-AEDC-42A0-98E8-8B12983135DE}">
  <sheetPr codeName="Sheet32">
    <pageSetUpPr fitToPage="1"/>
  </sheetPr>
  <dimension ref="B1:I29"/>
  <sheetViews>
    <sheetView showGridLines="0" zoomScale="60" zoomScaleNormal="60" workbookViewId="0">
      <selection activeCell="B21" sqref="B21"/>
    </sheetView>
  </sheetViews>
  <sheetFormatPr defaultColWidth="9" defaultRowHeight="14.5"/>
  <cols>
    <col min="1" max="1" width="2.54296875" style="34" customWidth="1"/>
    <col min="2" max="2" width="54.1796875" style="34" customWidth="1"/>
    <col min="3" max="3" width="7.54296875" style="34" customWidth="1"/>
    <col min="4" max="7" width="20" style="34" bestFit="1" customWidth="1"/>
    <col min="8" max="8" width="22.1796875" style="34" bestFit="1" customWidth="1"/>
    <col min="9" max="9" width="46.1796875" style="34" customWidth="1"/>
    <col min="10" max="16384" width="9" style="34"/>
  </cols>
  <sheetData>
    <row r="1" spans="2:9" ht="10.15" customHeight="1"/>
    <row r="2" spans="2:9" ht="28" customHeight="1">
      <c r="B2" s="471" t="s">
        <v>822</v>
      </c>
      <c r="C2" s="471"/>
      <c r="D2" s="471"/>
      <c r="E2" s="471"/>
      <c r="F2" s="471"/>
      <c r="G2" s="471"/>
      <c r="H2" s="471"/>
      <c r="I2" s="471"/>
    </row>
    <row r="3" spans="2:9" ht="14.5" customHeight="1">
      <c r="B3" s="244" t="s">
        <v>1</v>
      </c>
      <c r="C3" s="37"/>
    </row>
    <row r="4" spans="2:9">
      <c r="B4" s="157"/>
    </row>
    <row r="5" spans="2:9" ht="19.5" customHeight="1">
      <c r="B5" s="157"/>
      <c r="C5" s="157"/>
      <c r="D5" s="463" t="s">
        <v>412</v>
      </c>
      <c r="E5" s="467"/>
      <c r="F5" s="467"/>
      <c r="G5" s="464"/>
      <c r="H5" s="460" t="s">
        <v>406</v>
      </c>
      <c r="I5" s="460" t="s">
        <v>408</v>
      </c>
    </row>
    <row r="6" spans="2:9" ht="49.5" customHeight="1">
      <c r="B6" s="157"/>
      <c r="C6" s="157"/>
      <c r="D6" s="204"/>
      <c r="E6" s="463" t="s">
        <v>409</v>
      </c>
      <c r="F6" s="464"/>
      <c r="G6" s="154" t="s">
        <v>413</v>
      </c>
      <c r="H6" s="461"/>
      <c r="I6" s="461"/>
    </row>
    <row r="7" spans="2:9">
      <c r="B7" s="157"/>
      <c r="C7" s="157"/>
      <c r="D7" s="204"/>
      <c r="E7" s="502"/>
      <c r="F7" s="460" t="s">
        <v>388</v>
      </c>
      <c r="G7" s="504"/>
      <c r="H7" s="461"/>
      <c r="I7" s="461"/>
    </row>
    <row r="8" spans="2:9">
      <c r="B8" s="157"/>
      <c r="C8" s="157"/>
      <c r="D8" s="201"/>
      <c r="E8" s="503"/>
      <c r="F8" s="462"/>
      <c r="G8" s="505"/>
      <c r="H8" s="462"/>
      <c r="I8" s="462"/>
    </row>
    <row r="9" spans="2:9">
      <c r="B9" s="157"/>
      <c r="C9" s="70" t="s">
        <v>0</v>
      </c>
      <c r="D9" s="71" t="s">
        <v>4</v>
      </c>
      <c r="E9" s="71" t="s">
        <v>5</v>
      </c>
      <c r="F9" s="71" t="s">
        <v>6</v>
      </c>
      <c r="G9" s="71" t="s">
        <v>35</v>
      </c>
      <c r="H9" s="71" t="s">
        <v>36</v>
      </c>
      <c r="I9" s="71" t="s">
        <v>77</v>
      </c>
    </row>
    <row r="10" spans="2:9">
      <c r="B10" s="88" t="s">
        <v>414</v>
      </c>
      <c r="C10" s="140" t="s">
        <v>102</v>
      </c>
      <c r="D10" s="365">
        <v>17405499.859999999</v>
      </c>
      <c r="E10" s="365">
        <v>50482.79</v>
      </c>
      <c r="F10" s="365">
        <v>50482.79</v>
      </c>
      <c r="G10" s="365">
        <v>17405499.859999999</v>
      </c>
      <c r="H10" s="365">
        <v>-163979.37</v>
      </c>
      <c r="I10" s="310"/>
    </row>
    <row r="11" spans="2:9">
      <c r="B11" s="61" t="s">
        <v>415</v>
      </c>
      <c r="C11" s="140" t="s">
        <v>103</v>
      </c>
      <c r="D11" s="365">
        <v>782387.98</v>
      </c>
      <c r="E11" s="365"/>
      <c r="F11" s="365"/>
      <c r="G11" s="365">
        <v>782387.98</v>
      </c>
      <c r="H11" s="365">
        <v>-16579.54</v>
      </c>
      <c r="I11" s="310"/>
    </row>
    <row r="12" spans="2:9">
      <c r="B12" s="61" t="s">
        <v>416</v>
      </c>
      <c r="C12" s="140" t="s">
        <v>107</v>
      </c>
      <c r="D12" s="365">
        <v>63402619.039999999</v>
      </c>
      <c r="E12" s="365">
        <v>667752.55000000005</v>
      </c>
      <c r="F12" s="365">
        <v>667752.55000000005</v>
      </c>
      <c r="G12" s="365">
        <v>63402619.039999999</v>
      </c>
      <c r="H12" s="365">
        <v>-685086.27</v>
      </c>
      <c r="I12" s="310"/>
    </row>
    <row r="13" spans="2:9">
      <c r="B13" s="61" t="s">
        <v>417</v>
      </c>
      <c r="C13" s="140" t="s">
        <v>108</v>
      </c>
      <c r="D13" s="365">
        <v>1122509.52</v>
      </c>
      <c r="E13" s="365"/>
      <c r="F13" s="365"/>
      <c r="G13" s="365">
        <v>1122509.52</v>
      </c>
      <c r="H13" s="365">
        <v>-6218.83</v>
      </c>
      <c r="I13" s="310"/>
    </row>
    <row r="14" spans="2:9">
      <c r="B14" s="61" t="s">
        <v>418</v>
      </c>
      <c r="C14" s="140" t="s">
        <v>109</v>
      </c>
      <c r="D14" s="365">
        <v>786908.86</v>
      </c>
      <c r="E14" s="365"/>
      <c r="F14" s="365"/>
      <c r="G14" s="365">
        <v>786908.86</v>
      </c>
      <c r="H14" s="365">
        <v>-459.95</v>
      </c>
      <c r="I14" s="310"/>
    </row>
    <row r="15" spans="2:9">
      <c r="B15" s="61" t="s">
        <v>419</v>
      </c>
      <c r="C15" s="140" t="s">
        <v>110</v>
      </c>
      <c r="D15" s="365">
        <v>235026000.63999999</v>
      </c>
      <c r="E15" s="365">
        <v>10433009.57</v>
      </c>
      <c r="F15" s="365">
        <v>10433009.57</v>
      </c>
      <c r="G15" s="365">
        <v>235026000.63999999</v>
      </c>
      <c r="H15" s="365">
        <v>-3359513.81</v>
      </c>
      <c r="I15" s="310"/>
    </row>
    <row r="16" spans="2:9">
      <c r="B16" s="61" t="s">
        <v>420</v>
      </c>
      <c r="C16" s="140" t="s">
        <v>115</v>
      </c>
      <c r="D16" s="365">
        <v>210608989.71000001</v>
      </c>
      <c r="E16" s="365">
        <v>6313526.3799999999</v>
      </c>
      <c r="F16" s="365">
        <v>6313526.3799999999</v>
      </c>
      <c r="G16" s="365">
        <v>210608989.71000001</v>
      </c>
      <c r="H16" s="365">
        <v>-2957483.03</v>
      </c>
      <c r="I16" s="310"/>
    </row>
    <row r="17" spans="2:9">
      <c r="B17" s="61" t="s">
        <v>421</v>
      </c>
      <c r="C17" s="140" t="s">
        <v>111</v>
      </c>
      <c r="D17" s="365">
        <v>23907748.359999999</v>
      </c>
      <c r="E17" s="365">
        <v>398042.22</v>
      </c>
      <c r="F17" s="365">
        <v>398042.22</v>
      </c>
      <c r="G17" s="365">
        <v>23907748.359999999</v>
      </c>
      <c r="H17" s="365">
        <v>-480694.42</v>
      </c>
      <c r="I17" s="310"/>
    </row>
    <row r="18" spans="2:9">
      <c r="B18" s="61" t="s">
        <v>422</v>
      </c>
      <c r="C18" s="140" t="s">
        <v>112</v>
      </c>
      <c r="D18" s="365">
        <v>92043295.140000001</v>
      </c>
      <c r="E18" s="365">
        <v>11048253.08</v>
      </c>
      <c r="F18" s="365">
        <v>11048253.08</v>
      </c>
      <c r="G18" s="365">
        <v>92043295.140000001</v>
      </c>
      <c r="H18" s="365">
        <v>-2569205.65</v>
      </c>
      <c r="I18" s="310"/>
    </row>
    <row r="19" spans="2:9">
      <c r="B19" s="61" t="s">
        <v>423</v>
      </c>
      <c r="C19" s="140" t="s">
        <v>113</v>
      </c>
      <c r="D19" s="365">
        <v>60593918.869999997</v>
      </c>
      <c r="E19" s="365">
        <v>728412.64</v>
      </c>
      <c r="F19" s="365">
        <v>728412.64</v>
      </c>
      <c r="G19" s="365">
        <v>60593918.869999997</v>
      </c>
      <c r="H19" s="365">
        <v>-615077.18000000005</v>
      </c>
      <c r="I19" s="310"/>
    </row>
    <row r="20" spans="2:9">
      <c r="B20" s="61" t="s">
        <v>1461</v>
      </c>
      <c r="C20" s="140" t="s">
        <v>358</v>
      </c>
      <c r="D20" s="365"/>
      <c r="E20" s="365"/>
      <c r="F20" s="365"/>
      <c r="G20" s="365"/>
      <c r="H20" s="365"/>
      <c r="I20" s="310"/>
    </row>
    <row r="21" spans="2:9">
      <c r="B21" s="61" t="s">
        <v>424</v>
      </c>
      <c r="C21" s="140" t="s">
        <v>116</v>
      </c>
      <c r="D21" s="365">
        <v>357075840.83999997</v>
      </c>
      <c r="E21" s="365">
        <v>7591693.6699999999</v>
      </c>
      <c r="F21" s="365">
        <v>7591693.6699999999</v>
      </c>
      <c r="G21" s="365">
        <v>357075840.83999997</v>
      </c>
      <c r="H21" s="365">
        <v>-4214434.33</v>
      </c>
      <c r="I21" s="310"/>
    </row>
    <row r="22" spans="2:9">
      <c r="B22" s="61" t="s">
        <v>425</v>
      </c>
      <c r="C22" s="140" t="s">
        <v>118</v>
      </c>
      <c r="D22" s="365">
        <v>223247516.38999999</v>
      </c>
      <c r="E22" s="365">
        <v>2631431.44</v>
      </c>
      <c r="F22" s="365">
        <v>2631431.44</v>
      </c>
      <c r="G22" s="365">
        <v>223247516.38999999</v>
      </c>
      <c r="H22" s="365">
        <v>-1317049.31</v>
      </c>
      <c r="I22" s="310"/>
    </row>
    <row r="23" spans="2:9">
      <c r="B23" s="61" t="s">
        <v>426</v>
      </c>
      <c r="C23" s="140" t="s">
        <v>119</v>
      </c>
      <c r="D23" s="365">
        <v>123494081.94</v>
      </c>
      <c r="E23" s="365">
        <v>4620551.3600000003</v>
      </c>
      <c r="F23" s="365">
        <v>4620551.3600000003</v>
      </c>
      <c r="G23" s="365">
        <v>123494081.94</v>
      </c>
      <c r="H23" s="365">
        <v>-1551052.9</v>
      </c>
      <c r="I23" s="310"/>
    </row>
    <row r="24" spans="2:9">
      <c r="B24" s="61" t="s">
        <v>427</v>
      </c>
      <c r="C24" s="140" t="s">
        <v>120</v>
      </c>
      <c r="D24" s="365"/>
      <c r="E24" s="365"/>
      <c r="F24" s="365"/>
      <c r="G24" s="365"/>
      <c r="H24" s="365"/>
      <c r="I24" s="310"/>
    </row>
    <row r="25" spans="2:9">
      <c r="B25" s="61" t="s">
        <v>428</v>
      </c>
      <c r="C25" s="140" t="s">
        <v>121</v>
      </c>
      <c r="D25" s="365">
        <v>1540261.49</v>
      </c>
      <c r="E25" s="365">
        <v>3390.69</v>
      </c>
      <c r="F25" s="365">
        <v>3390.69</v>
      </c>
      <c r="G25" s="365">
        <v>1540261.49</v>
      </c>
      <c r="H25" s="365">
        <v>-24560.16</v>
      </c>
      <c r="I25" s="310"/>
    </row>
    <row r="26" spans="2:9">
      <c r="B26" s="61" t="s">
        <v>429</v>
      </c>
      <c r="C26" s="140" t="s">
        <v>122</v>
      </c>
      <c r="D26" s="365">
        <v>148933644.53999999</v>
      </c>
      <c r="E26" s="365">
        <v>2872409.3</v>
      </c>
      <c r="F26" s="365">
        <v>2872409.3</v>
      </c>
      <c r="G26" s="365">
        <v>148933644.53999999</v>
      </c>
      <c r="H26" s="365">
        <v>-1095327.1200000001</v>
      </c>
      <c r="I26" s="310"/>
    </row>
    <row r="27" spans="2:9">
      <c r="B27" s="61" t="s">
        <v>430</v>
      </c>
      <c r="C27" s="140" t="s">
        <v>123</v>
      </c>
      <c r="D27" s="365">
        <v>13233145.59</v>
      </c>
      <c r="E27" s="365">
        <v>738802.31</v>
      </c>
      <c r="F27" s="365">
        <v>738802.31</v>
      </c>
      <c r="G27" s="365">
        <v>13233145.59</v>
      </c>
      <c r="H27" s="365">
        <v>-230156.1</v>
      </c>
      <c r="I27" s="310"/>
    </row>
    <row r="28" spans="2:9">
      <c r="B28" s="61" t="s">
        <v>431</v>
      </c>
      <c r="C28" s="140" t="s">
        <v>124</v>
      </c>
      <c r="D28" s="365">
        <v>32503833.210000001</v>
      </c>
      <c r="E28" s="365">
        <v>1797589.09</v>
      </c>
      <c r="F28" s="365">
        <v>1797589.09</v>
      </c>
      <c r="G28" s="365">
        <v>32503833.210000001</v>
      </c>
      <c r="H28" s="365">
        <v>-978831.19</v>
      </c>
      <c r="I28" s="310"/>
    </row>
    <row r="29" spans="2:9">
      <c r="B29" s="205" t="s">
        <v>34</v>
      </c>
      <c r="C29" s="141" t="s">
        <v>125</v>
      </c>
      <c r="D29" s="365">
        <v>1605708201.98</v>
      </c>
      <c r="E29" s="365">
        <v>49895347.090000004</v>
      </c>
      <c r="F29" s="365">
        <v>49895347.090000004</v>
      </c>
      <c r="G29" s="365">
        <v>1605708201.98</v>
      </c>
      <c r="H29" s="365">
        <v>-20265709.16</v>
      </c>
      <c r="I29" s="310"/>
    </row>
  </sheetData>
  <mergeCells count="8">
    <mergeCell ref="B2:I2"/>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63" fitToWidth="0" orientation="landscape" r:id="rId1"/>
  <headerFooter>
    <oddHeader>&amp;CEN
Annex XV</oddHeader>
    <oddFooter>&amp;C&amp;"Calibri"&amp;11&amp;K000000&amp;P_x000D_&amp;1#&amp;"Calibri"&amp;10&amp;K000000Internal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8C5F6-F952-466F-8D5C-2E645B7A01C0}">
  <sheetPr codeName="Sheet33"/>
  <dimension ref="A1:O25"/>
  <sheetViews>
    <sheetView showGridLines="0" zoomScale="80" zoomScaleNormal="80" workbookViewId="0"/>
  </sheetViews>
  <sheetFormatPr defaultColWidth="9" defaultRowHeight="14.5"/>
  <cols>
    <col min="1" max="1" width="2.54296875" style="34" customWidth="1"/>
    <col min="2" max="2" width="67" style="34" customWidth="1"/>
    <col min="3" max="3" width="7.54296875" style="34" customWidth="1"/>
    <col min="4" max="15" width="18.54296875" style="34" customWidth="1"/>
    <col min="16" max="16384" width="9" style="34"/>
  </cols>
  <sheetData>
    <row r="1" spans="1:15" ht="10.15" customHeight="1"/>
    <row r="2" spans="1:15" ht="28" customHeight="1">
      <c r="B2" s="446" t="s">
        <v>823</v>
      </c>
      <c r="C2" s="446"/>
      <c r="D2" s="446"/>
      <c r="E2" s="446"/>
      <c r="F2" s="446"/>
      <c r="G2" s="446"/>
      <c r="H2" s="446"/>
      <c r="I2" s="446"/>
      <c r="J2" s="446"/>
      <c r="K2" s="446"/>
      <c r="L2" s="446"/>
      <c r="M2" s="446"/>
      <c r="N2" s="446"/>
      <c r="O2" s="446"/>
    </row>
    <row r="3" spans="1:15" ht="14.5" customHeight="1">
      <c r="A3" s="37"/>
      <c r="B3" s="244" t="s">
        <v>1</v>
      </c>
      <c r="C3" s="37"/>
    </row>
    <row r="4" spans="1:15">
      <c r="A4" s="37"/>
      <c r="C4" s="37"/>
    </row>
    <row r="5" spans="1:15">
      <c r="A5" s="43"/>
      <c r="B5" s="43"/>
      <c r="C5" s="43"/>
      <c r="D5" s="206" t="s">
        <v>332</v>
      </c>
      <c r="E5" s="207"/>
      <c r="F5" s="207"/>
      <c r="G5" s="207"/>
      <c r="H5" s="207"/>
      <c r="I5" s="207"/>
      <c r="J5" s="207"/>
      <c r="K5" s="207"/>
      <c r="L5" s="207"/>
      <c r="M5" s="207"/>
      <c r="N5" s="207"/>
      <c r="O5" s="208"/>
    </row>
    <row r="6" spans="1:15">
      <c r="A6" s="43"/>
      <c r="B6" s="43"/>
      <c r="C6" s="43"/>
      <c r="D6" s="209"/>
      <c r="E6" s="210" t="s">
        <v>432</v>
      </c>
      <c r="F6" s="210"/>
      <c r="G6" s="211" t="s">
        <v>433</v>
      </c>
      <c r="H6" s="212"/>
      <c r="I6" s="212"/>
      <c r="J6" s="212"/>
      <c r="K6" s="212"/>
      <c r="L6" s="212"/>
      <c r="M6" s="212"/>
      <c r="N6" s="212"/>
      <c r="O6" s="213"/>
    </row>
    <row r="7" spans="1:15">
      <c r="A7" s="43"/>
      <c r="B7" s="43"/>
      <c r="C7" s="43"/>
      <c r="D7" s="214"/>
      <c r="E7" s="215"/>
      <c r="F7" s="216"/>
      <c r="G7" s="217"/>
      <c r="H7" s="463" t="s">
        <v>397</v>
      </c>
      <c r="I7" s="506" t="s">
        <v>434</v>
      </c>
      <c r="J7" s="507"/>
      <c r="K7" s="507"/>
      <c r="L7" s="507"/>
      <c r="M7" s="507"/>
      <c r="N7" s="507"/>
      <c r="O7" s="508"/>
    </row>
    <row r="8" spans="1:15" ht="29">
      <c r="A8" s="43"/>
      <c r="B8" s="43"/>
      <c r="C8" s="43"/>
      <c r="D8" s="214"/>
      <c r="E8" s="215"/>
      <c r="F8" s="218" t="s">
        <v>435</v>
      </c>
      <c r="G8" s="217"/>
      <c r="H8" s="495"/>
      <c r="I8" s="217"/>
      <c r="J8" s="154" t="s">
        <v>436</v>
      </c>
      <c r="K8" s="154" t="s">
        <v>437</v>
      </c>
      <c r="L8" s="154" t="s">
        <v>772</v>
      </c>
      <c r="M8" s="154" t="s">
        <v>438</v>
      </c>
      <c r="N8" s="154" t="s">
        <v>439</v>
      </c>
      <c r="O8" s="154" t="s">
        <v>440</v>
      </c>
    </row>
    <row r="9" spans="1:15">
      <c r="A9" s="43"/>
      <c r="B9" s="43"/>
      <c r="C9" s="70" t="s">
        <v>0</v>
      </c>
      <c r="D9" s="92" t="s">
        <v>4</v>
      </c>
      <c r="E9" s="92" t="s">
        <v>5</v>
      </c>
      <c r="F9" s="92" t="s">
        <v>6</v>
      </c>
      <c r="G9" s="92" t="s">
        <v>35</v>
      </c>
      <c r="H9" s="92" t="s">
        <v>36</v>
      </c>
      <c r="I9" s="92" t="s">
        <v>77</v>
      </c>
      <c r="J9" s="92" t="s">
        <v>78</v>
      </c>
      <c r="K9" s="92" t="s">
        <v>79</v>
      </c>
      <c r="L9" s="92" t="s">
        <v>82</v>
      </c>
      <c r="M9" s="92" t="s">
        <v>83</v>
      </c>
      <c r="N9" s="92" t="s">
        <v>84</v>
      </c>
      <c r="O9" s="92" t="s">
        <v>85</v>
      </c>
    </row>
    <row r="10" spans="1:15">
      <c r="B10" s="59" t="s">
        <v>412</v>
      </c>
      <c r="C10" s="136" t="s">
        <v>102</v>
      </c>
      <c r="D10" s="310"/>
      <c r="E10" s="310"/>
      <c r="F10" s="310"/>
      <c r="G10" s="310"/>
      <c r="H10" s="310"/>
      <c r="I10" s="310"/>
      <c r="J10" s="310"/>
      <c r="K10" s="310"/>
      <c r="L10" s="310"/>
      <c r="M10" s="310"/>
      <c r="N10" s="310"/>
      <c r="O10" s="310"/>
    </row>
    <row r="11" spans="1:15">
      <c r="B11" s="180" t="s">
        <v>441</v>
      </c>
      <c r="C11" s="136" t="s">
        <v>103</v>
      </c>
      <c r="D11" s="310"/>
      <c r="E11" s="310"/>
      <c r="F11" s="310"/>
      <c r="G11" s="310"/>
      <c r="H11" s="310"/>
      <c r="I11" s="310"/>
      <c r="J11" s="310"/>
      <c r="K11" s="310"/>
      <c r="L11" s="310"/>
      <c r="M11" s="310"/>
      <c r="N11" s="310"/>
      <c r="O11" s="310"/>
    </row>
    <row r="12" spans="1:15">
      <c r="B12" s="254" t="s">
        <v>442</v>
      </c>
      <c r="C12" s="136" t="s">
        <v>107</v>
      </c>
      <c r="D12" s="310"/>
      <c r="E12" s="310"/>
      <c r="F12" s="310"/>
      <c r="G12" s="310"/>
      <c r="H12" s="310"/>
      <c r="I12" s="310"/>
      <c r="J12" s="310"/>
      <c r="K12" s="310"/>
      <c r="L12" s="310"/>
      <c r="M12" s="310"/>
      <c r="N12" s="310"/>
      <c r="O12" s="310"/>
    </row>
    <row r="13" spans="1:15">
      <c r="B13" s="253" t="s">
        <v>443</v>
      </c>
      <c r="C13" s="136" t="s">
        <v>108</v>
      </c>
      <c r="D13" s="310"/>
      <c r="E13" s="310"/>
      <c r="F13" s="303"/>
      <c r="G13" s="310"/>
      <c r="H13" s="310"/>
      <c r="I13" s="310"/>
      <c r="J13" s="303"/>
      <c r="K13" s="303"/>
      <c r="L13" s="303"/>
      <c r="M13" s="303"/>
      <c r="N13" s="303"/>
      <c r="O13" s="303"/>
    </row>
    <row r="14" spans="1:15" ht="29">
      <c r="B14" s="253" t="s">
        <v>444</v>
      </c>
      <c r="C14" s="136" t="s">
        <v>109</v>
      </c>
      <c r="D14" s="310"/>
      <c r="E14" s="310"/>
      <c r="F14" s="303"/>
      <c r="G14" s="310"/>
      <c r="H14" s="310"/>
      <c r="I14" s="310"/>
      <c r="J14" s="303"/>
      <c r="K14" s="303"/>
      <c r="L14" s="303"/>
      <c r="M14" s="303"/>
      <c r="N14" s="303"/>
      <c r="O14" s="303"/>
    </row>
    <row r="15" spans="1:15">
      <c r="B15" s="252" t="s">
        <v>445</v>
      </c>
      <c r="C15" s="136" t="s">
        <v>110</v>
      </c>
      <c r="D15" s="310"/>
      <c r="E15" s="310"/>
      <c r="F15" s="303"/>
      <c r="G15" s="310"/>
      <c r="H15" s="310"/>
      <c r="I15" s="310"/>
      <c r="J15" s="303"/>
      <c r="K15" s="303"/>
      <c r="L15" s="303"/>
      <c r="M15" s="303"/>
      <c r="N15" s="303"/>
      <c r="O15" s="303"/>
    </row>
    <row r="16" spans="1:15">
      <c r="B16" s="59" t="s">
        <v>446</v>
      </c>
      <c r="C16" s="136" t="s">
        <v>115</v>
      </c>
      <c r="D16" s="310"/>
      <c r="E16" s="310"/>
      <c r="F16" s="310"/>
      <c r="G16" s="310"/>
      <c r="H16" s="310"/>
      <c r="I16" s="310"/>
      <c r="J16" s="310"/>
      <c r="K16" s="310"/>
      <c r="L16" s="310"/>
      <c r="M16" s="310"/>
      <c r="N16" s="310"/>
      <c r="O16" s="310"/>
    </row>
    <row r="17" spans="2:15">
      <c r="B17" s="59" t="s">
        <v>447</v>
      </c>
      <c r="C17" s="136" t="s">
        <v>111</v>
      </c>
      <c r="D17" s="303"/>
      <c r="E17" s="303"/>
      <c r="F17" s="303"/>
      <c r="G17" s="303"/>
      <c r="H17" s="303"/>
      <c r="I17" s="303"/>
      <c r="J17" s="303"/>
      <c r="K17" s="303"/>
      <c r="L17" s="303"/>
      <c r="M17" s="303"/>
      <c r="N17" s="303"/>
      <c r="O17" s="303"/>
    </row>
    <row r="18" spans="2:15">
      <c r="B18" s="180" t="s">
        <v>448</v>
      </c>
      <c r="C18" s="136" t="s">
        <v>112</v>
      </c>
      <c r="D18" s="310"/>
      <c r="E18" s="310"/>
      <c r="F18" s="310"/>
      <c r="G18" s="310"/>
      <c r="H18" s="310"/>
      <c r="I18" s="310"/>
      <c r="J18" s="310"/>
      <c r="K18" s="310"/>
      <c r="L18" s="310"/>
      <c r="M18" s="310"/>
      <c r="N18" s="310"/>
      <c r="O18" s="310"/>
    </row>
    <row r="19" spans="2:15">
      <c r="B19" s="219" t="s">
        <v>449</v>
      </c>
      <c r="C19" s="136" t="s">
        <v>113</v>
      </c>
      <c r="D19" s="310"/>
      <c r="E19" s="310"/>
      <c r="F19" s="310"/>
      <c r="G19" s="310"/>
      <c r="H19" s="310"/>
      <c r="I19" s="310"/>
      <c r="J19" s="310"/>
      <c r="K19" s="310"/>
      <c r="L19" s="310"/>
      <c r="M19" s="310"/>
      <c r="N19" s="310"/>
      <c r="O19" s="310"/>
    </row>
    <row r="20" spans="2:15">
      <c r="B20" s="180" t="s">
        <v>450</v>
      </c>
      <c r="C20" s="136" t="s">
        <v>358</v>
      </c>
      <c r="D20" s="310"/>
      <c r="E20" s="310"/>
      <c r="F20" s="310"/>
      <c r="G20" s="310"/>
      <c r="H20" s="310"/>
      <c r="I20" s="310"/>
      <c r="J20" s="310"/>
      <c r="K20" s="310"/>
      <c r="L20" s="310"/>
      <c r="M20" s="310"/>
      <c r="N20" s="310"/>
      <c r="O20" s="310"/>
    </row>
    <row r="21" spans="2:15">
      <c r="B21" s="219" t="s">
        <v>449</v>
      </c>
      <c r="C21" s="136" t="s">
        <v>116</v>
      </c>
      <c r="D21" s="310"/>
      <c r="E21" s="310"/>
      <c r="F21" s="310"/>
      <c r="G21" s="310"/>
      <c r="H21" s="310"/>
      <c r="I21" s="310"/>
      <c r="J21" s="310"/>
      <c r="K21" s="310"/>
      <c r="L21" s="310"/>
      <c r="M21" s="310"/>
      <c r="N21" s="310"/>
      <c r="O21" s="310"/>
    </row>
    <row r="22" spans="2:15">
      <c r="B22" s="59" t="s">
        <v>451</v>
      </c>
      <c r="C22" s="136" t="s">
        <v>118</v>
      </c>
      <c r="D22" s="310"/>
      <c r="E22" s="310"/>
      <c r="F22" s="310"/>
      <c r="G22" s="310"/>
      <c r="H22" s="310"/>
      <c r="I22" s="310"/>
      <c r="J22" s="310"/>
      <c r="K22" s="310"/>
      <c r="L22" s="310"/>
      <c r="M22" s="310"/>
      <c r="N22" s="310"/>
      <c r="O22" s="310"/>
    </row>
    <row r="23" spans="2:15">
      <c r="B23" s="59" t="s">
        <v>338</v>
      </c>
      <c r="C23" s="136" t="s">
        <v>119</v>
      </c>
      <c r="D23" s="310"/>
      <c r="E23" s="310"/>
      <c r="F23" s="310"/>
      <c r="G23" s="310"/>
      <c r="H23" s="310"/>
      <c r="I23" s="310"/>
      <c r="J23" s="310"/>
      <c r="K23" s="310"/>
      <c r="L23" s="310"/>
      <c r="M23" s="310"/>
      <c r="N23" s="310"/>
      <c r="O23" s="310"/>
    </row>
    <row r="25" spans="2:15">
      <c r="B25" s="487" t="s">
        <v>1635</v>
      </c>
      <c r="C25" s="488"/>
      <c r="D25" s="488"/>
      <c r="E25" s="489"/>
    </row>
  </sheetData>
  <mergeCells count="4">
    <mergeCell ref="H7:H8"/>
    <mergeCell ref="I7:O7"/>
    <mergeCell ref="B2:O2"/>
    <mergeCell ref="B25:E25"/>
  </mergeCells>
  <pageMargins left="0.70866141732283472" right="0.70866141732283472" top="0.74803149606299213" bottom="0.74803149606299213" header="0.31496062992125984" footer="0.31496062992125984"/>
  <pageSetup paperSize="9" scale="75" orientation="landscape" r:id="rId1"/>
  <headerFooter>
    <oddHeader>&amp;CEN
Annex XV</oddHeader>
    <oddFooter>&amp;C&amp;"Calibri"&amp;11&amp;K000000&amp;P_x000D_&amp;1#&amp;"Calibri"&amp;10&amp;K000000Internal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E658E-8215-44EF-816B-5B8A6B33E214}">
  <sheetPr codeName="Sheet34"/>
  <dimension ref="A1:E17"/>
  <sheetViews>
    <sheetView showGridLines="0" zoomScale="80" zoomScaleNormal="80" workbookViewId="0"/>
  </sheetViews>
  <sheetFormatPr defaultColWidth="9" defaultRowHeight="14.5"/>
  <cols>
    <col min="1" max="1" width="2.54296875" style="34" customWidth="1"/>
    <col min="2" max="2" width="46.26953125" style="34" customWidth="1"/>
    <col min="3" max="3" width="7.54296875" style="34" customWidth="1"/>
    <col min="4" max="5" width="30" style="34" customWidth="1"/>
    <col min="6" max="16384" width="9" style="34"/>
  </cols>
  <sheetData>
    <row r="1" spans="1:5" ht="10.15" customHeight="1"/>
    <row r="2" spans="1:5" ht="28" customHeight="1">
      <c r="A2" s="67"/>
      <c r="B2" s="480" t="s">
        <v>824</v>
      </c>
      <c r="C2" s="480"/>
      <c r="D2" s="480"/>
      <c r="E2" s="480"/>
    </row>
    <row r="3" spans="1:5" ht="14.5" customHeight="1">
      <c r="A3" s="67"/>
      <c r="B3" s="244" t="s">
        <v>1</v>
      </c>
    </row>
    <row r="4" spans="1:5">
      <c r="A4" s="67"/>
      <c r="B4" s="67"/>
      <c r="C4" s="67"/>
      <c r="D4" s="481" t="s">
        <v>452</v>
      </c>
      <c r="E4" s="481"/>
    </row>
    <row r="5" spans="1:5">
      <c r="A5" s="67"/>
      <c r="B5" s="67"/>
      <c r="C5" s="67"/>
      <c r="D5" s="481"/>
      <c r="E5" s="481"/>
    </row>
    <row r="6" spans="1:5">
      <c r="A6" s="67"/>
      <c r="B6" s="138"/>
      <c r="C6" s="138"/>
      <c r="D6" s="151" t="s">
        <v>453</v>
      </c>
      <c r="E6" s="151" t="s">
        <v>454</v>
      </c>
    </row>
    <row r="7" spans="1:5">
      <c r="A7" s="67"/>
      <c r="B7" s="138"/>
      <c r="C7" s="70" t="s">
        <v>0</v>
      </c>
      <c r="D7" s="70" t="s">
        <v>4</v>
      </c>
      <c r="E7" s="70" t="s">
        <v>5</v>
      </c>
    </row>
    <row r="8" spans="1:5">
      <c r="B8" s="61" t="s">
        <v>455</v>
      </c>
      <c r="C8" s="136" t="s">
        <v>102</v>
      </c>
      <c r="D8" s="310"/>
      <c r="E8" s="310"/>
    </row>
    <row r="9" spans="1:5">
      <c r="B9" s="61" t="s">
        <v>456</v>
      </c>
      <c r="C9" s="136" t="s">
        <v>103</v>
      </c>
      <c r="D9" s="310"/>
      <c r="E9" s="310"/>
    </row>
    <row r="10" spans="1:5">
      <c r="B10" s="183" t="s">
        <v>457</v>
      </c>
      <c r="C10" s="136" t="s">
        <v>107</v>
      </c>
      <c r="D10" s="310"/>
      <c r="E10" s="310"/>
    </row>
    <row r="11" spans="1:5">
      <c r="B11" s="183" t="s">
        <v>458</v>
      </c>
      <c r="C11" s="136" t="s">
        <v>108</v>
      </c>
      <c r="D11" s="310"/>
      <c r="E11" s="310"/>
    </row>
    <row r="12" spans="1:5">
      <c r="B12" s="183" t="s">
        <v>459</v>
      </c>
      <c r="C12" s="136" t="s">
        <v>109</v>
      </c>
      <c r="D12" s="310"/>
      <c r="E12" s="310"/>
    </row>
    <row r="13" spans="1:5">
      <c r="B13" s="183" t="s">
        <v>460</v>
      </c>
      <c r="C13" s="136" t="s">
        <v>110</v>
      </c>
      <c r="D13" s="310"/>
      <c r="E13" s="310"/>
    </row>
    <row r="14" spans="1:5">
      <c r="B14" s="183" t="s">
        <v>247</v>
      </c>
      <c r="C14" s="136" t="s">
        <v>115</v>
      </c>
      <c r="D14" s="310"/>
      <c r="E14" s="310"/>
    </row>
    <row r="15" spans="1:5">
      <c r="B15" s="205" t="s">
        <v>34</v>
      </c>
      <c r="C15" s="137" t="s">
        <v>111</v>
      </c>
      <c r="D15" s="310"/>
      <c r="E15" s="310"/>
    </row>
    <row r="17" spans="2:5">
      <c r="B17" s="509" t="s">
        <v>1635</v>
      </c>
      <c r="C17" s="510"/>
      <c r="D17" s="510"/>
      <c r="E17" s="511"/>
    </row>
  </sheetData>
  <mergeCells count="3">
    <mergeCell ref="D4:E5"/>
    <mergeCell ref="B2:E2"/>
    <mergeCell ref="B17:E17"/>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&amp;C&amp;"Calibri"&amp;11&amp;K000000&amp;P_x000D_&amp;1#&amp;"Calibri"&amp;10&amp;K000000Internal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563C6-5559-4BCF-B60A-088532F3F434}">
  <sheetPr codeName="Sheet35">
    <pageSetUpPr fitToPage="1"/>
  </sheetPr>
  <dimension ref="A1:O17"/>
  <sheetViews>
    <sheetView showGridLines="0" zoomScale="80" zoomScaleNormal="80" workbookViewId="0">
      <selection activeCell="B1" sqref="B1"/>
    </sheetView>
  </sheetViews>
  <sheetFormatPr defaultColWidth="9" defaultRowHeight="14.5"/>
  <cols>
    <col min="1" max="1" width="2.54296875" style="34" customWidth="1"/>
    <col min="2" max="2" width="63.54296875" style="34" customWidth="1"/>
    <col min="3" max="3" width="7.54296875" style="34" customWidth="1"/>
    <col min="4" max="15" width="18.54296875" style="34" customWidth="1"/>
    <col min="16" max="16384" width="9" style="34"/>
  </cols>
  <sheetData>
    <row r="1" spans="1:15" ht="10.15" customHeight="1">
      <c r="C1" s="9"/>
    </row>
    <row r="2" spans="1:15" s="67" customFormat="1" ht="28" customHeight="1">
      <c r="B2" s="446" t="s">
        <v>825</v>
      </c>
      <c r="C2" s="446"/>
      <c r="D2" s="446"/>
      <c r="E2" s="446"/>
      <c r="F2" s="446"/>
      <c r="G2" s="446"/>
      <c r="H2" s="446"/>
      <c r="I2" s="446"/>
      <c r="J2" s="446"/>
      <c r="K2" s="446"/>
      <c r="L2" s="446"/>
      <c r="M2" s="446"/>
      <c r="N2" s="446"/>
      <c r="O2" s="446"/>
    </row>
    <row r="3" spans="1:15" ht="14.5" customHeight="1">
      <c r="A3" s="37"/>
      <c r="B3" s="244" t="s">
        <v>1</v>
      </c>
    </row>
    <row r="4" spans="1:15">
      <c r="D4" s="512" t="s">
        <v>461</v>
      </c>
      <c r="E4" s="512"/>
      <c r="F4" s="513" t="s">
        <v>462</v>
      </c>
      <c r="G4" s="514"/>
      <c r="H4" s="514"/>
      <c r="I4" s="514"/>
      <c r="J4" s="514"/>
      <c r="K4" s="514"/>
      <c r="L4" s="514"/>
      <c r="M4" s="514"/>
      <c r="N4" s="514"/>
      <c r="O4" s="515"/>
    </row>
    <row r="5" spans="1:15">
      <c r="D5" s="512"/>
      <c r="E5" s="512"/>
      <c r="F5" s="76"/>
      <c r="G5" s="76"/>
      <c r="H5" s="481" t="s">
        <v>463</v>
      </c>
      <c r="I5" s="481"/>
      <c r="J5" s="481" t="s">
        <v>464</v>
      </c>
      <c r="K5" s="481"/>
      <c r="L5" s="481" t="s">
        <v>465</v>
      </c>
      <c r="M5" s="481"/>
      <c r="N5" s="481" t="s">
        <v>466</v>
      </c>
      <c r="O5" s="481"/>
    </row>
    <row r="6" spans="1:15" ht="29">
      <c r="D6" s="151" t="s">
        <v>412</v>
      </c>
      <c r="E6" s="151" t="s">
        <v>454</v>
      </c>
      <c r="F6" s="151" t="s">
        <v>453</v>
      </c>
      <c r="G6" s="151" t="s">
        <v>454</v>
      </c>
      <c r="H6" s="151" t="s">
        <v>453</v>
      </c>
      <c r="I6" s="151" t="s">
        <v>454</v>
      </c>
      <c r="J6" s="151" t="s">
        <v>453</v>
      </c>
      <c r="K6" s="151" t="s">
        <v>454</v>
      </c>
      <c r="L6" s="151" t="s">
        <v>453</v>
      </c>
      <c r="M6" s="151" t="s">
        <v>454</v>
      </c>
      <c r="N6" s="151" t="s">
        <v>453</v>
      </c>
      <c r="O6" s="151" t="s">
        <v>454</v>
      </c>
    </row>
    <row r="7" spans="1:15">
      <c r="B7" s="88"/>
      <c r="C7" s="70" t="s">
        <v>0</v>
      </c>
      <c r="D7" s="70" t="s">
        <v>4</v>
      </c>
      <c r="E7" s="71" t="s">
        <v>5</v>
      </c>
      <c r="F7" s="70" t="s">
        <v>6</v>
      </c>
      <c r="G7" s="71" t="s">
        <v>35</v>
      </c>
      <c r="H7" s="70" t="s">
        <v>36</v>
      </c>
      <c r="I7" s="70" t="s">
        <v>77</v>
      </c>
      <c r="J7" s="70" t="s">
        <v>78</v>
      </c>
      <c r="K7" s="70" t="s">
        <v>79</v>
      </c>
      <c r="L7" s="70" t="s">
        <v>82</v>
      </c>
      <c r="M7" s="70" t="s">
        <v>83</v>
      </c>
      <c r="N7" s="70" t="s">
        <v>84</v>
      </c>
      <c r="O7" s="70" t="s">
        <v>85</v>
      </c>
    </row>
    <row r="8" spans="1:15">
      <c r="B8" s="61" t="s">
        <v>467</v>
      </c>
      <c r="C8" s="136" t="s">
        <v>102</v>
      </c>
      <c r="D8" s="310"/>
      <c r="E8" s="310"/>
      <c r="F8" s="310"/>
      <c r="G8" s="310"/>
      <c r="H8" s="303"/>
      <c r="I8" s="303"/>
      <c r="J8" s="303"/>
      <c r="K8" s="303"/>
      <c r="L8" s="303"/>
      <c r="M8" s="303"/>
      <c r="N8" s="303"/>
      <c r="O8" s="303"/>
    </row>
    <row r="9" spans="1:15" ht="29">
      <c r="B9" s="61" t="s">
        <v>468</v>
      </c>
      <c r="C9" s="136" t="s">
        <v>103</v>
      </c>
      <c r="D9" s="310"/>
      <c r="E9" s="310"/>
      <c r="F9" s="310"/>
      <c r="G9" s="310"/>
      <c r="H9" s="310"/>
      <c r="I9" s="310"/>
      <c r="J9" s="310"/>
      <c r="K9" s="310"/>
      <c r="L9" s="310"/>
      <c r="M9" s="310"/>
      <c r="N9" s="310"/>
      <c r="O9" s="310"/>
    </row>
    <row r="10" spans="1:15">
      <c r="B10" s="262" t="s">
        <v>457</v>
      </c>
      <c r="C10" s="136" t="s">
        <v>107</v>
      </c>
      <c r="D10" s="310"/>
      <c r="E10" s="310"/>
      <c r="F10" s="310"/>
      <c r="G10" s="310"/>
      <c r="H10" s="310"/>
      <c r="I10" s="310"/>
      <c r="J10" s="310"/>
      <c r="K10" s="310"/>
      <c r="L10" s="310"/>
      <c r="M10" s="310"/>
      <c r="N10" s="310"/>
      <c r="O10" s="310"/>
    </row>
    <row r="11" spans="1:15">
      <c r="B11" s="262" t="s">
        <v>469</v>
      </c>
      <c r="C11" s="136" t="s">
        <v>108</v>
      </c>
      <c r="D11" s="310"/>
      <c r="E11" s="310"/>
      <c r="F11" s="310"/>
      <c r="G11" s="310"/>
      <c r="H11" s="310"/>
      <c r="I11" s="310"/>
      <c r="J11" s="310"/>
      <c r="K11" s="310"/>
      <c r="L11" s="310"/>
      <c r="M11" s="310"/>
      <c r="N11" s="310"/>
      <c r="O11" s="310"/>
    </row>
    <row r="12" spans="1:15">
      <c r="B12" s="262" t="s">
        <v>459</v>
      </c>
      <c r="C12" s="136" t="s">
        <v>109</v>
      </c>
      <c r="D12" s="310"/>
      <c r="E12" s="310"/>
      <c r="F12" s="310"/>
      <c r="G12" s="310"/>
      <c r="H12" s="310"/>
      <c r="I12" s="310"/>
      <c r="J12" s="310"/>
      <c r="K12" s="310"/>
      <c r="L12" s="310"/>
      <c r="M12" s="310"/>
      <c r="N12" s="310"/>
      <c r="O12" s="310"/>
    </row>
    <row r="13" spans="1:15">
      <c r="B13" s="262" t="s">
        <v>460</v>
      </c>
      <c r="C13" s="136" t="s">
        <v>110</v>
      </c>
      <c r="D13" s="310"/>
      <c r="E13" s="310"/>
      <c r="F13" s="310"/>
      <c r="G13" s="310"/>
      <c r="H13" s="310"/>
      <c r="I13" s="310"/>
      <c r="J13" s="310"/>
      <c r="K13" s="310"/>
      <c r="L13" s="310"/>
      <c r="M13" s="310"/>
      <c r="N13" s="310"/>
      <c r="O13" s="310"/>
    </row>
    <row r="14" spans="1:15">
      <c r="B14" s="262" t="s">
        <v>247</v>
      </c>
      <c r="C14" s="136" t="s">
        <v>115</v>
      </c>
      <c r="D14" s="310"/>
      <c r="E14" s="310"/>
      <c r="F14" s="310"/>
      <c r="G14" s="310"/>
      <c r="H14" s="310"/>
      <c r="I14" s="310"/>
      <c r="J14" s="310"/>
      <c r="K14" s="310"/>
      <c r="L14" s="310"/>
      <c r="M14" s="310"/>
      <c r="N14" s="310"/>
      <c r="O14" s="310"/>
    </row>
    <row r="15" spans="1:15">
      <c r="B15" s="99" t="s">
        <v>34</v>
      </c>
      <c r="C15" s="137" t="s">
        <v>111</v>
      </c>
      <c r="D15" s="310"/>
      <c r="E15" s="310"/>
      <c r="F15" s="310"/>
      <c r="G15" s="310"/>
      <c r="H15" s="310"/>
      <c r="I15" s="310"/>
      <c r="J15" s="310"/>
      <c r="K15" s="310"/>
      <c r="L15" s="310"/>
      <c r="M15" s="310"/>
      <c r="N15" s="310"/>
      <c r="O15" s="310"/>
    </row>
    <row r="17" spans="2:5" ht="26.5" customHeight="1">
      <c r="B17" s="487" t="s">
        <v>1635</v>
      </c>
      <c r="C17" s="488"/>
      <c r="D17" s="488"/>
      <c r="E17" s="489"/>
    </row>
  </sheetData>
  <mergeCells count="8">
    <mergeCell ref="B17:E17"/>
    <mergeCell ref="B2:O2"/>
    <mergeCell ref="H5:I5"/>
    <mergeCell ref="J5:K5"/>
    <mergeCell ref="L5:M5"/>
    <mergeCell ref="N5:O5"/>
    <mergeCell ref="D4:E5"/>
    <mergeCell ref="F4:O4"/>
  </mergeCells>
  <pageMargins left="0.70866141732283472" right="0.70866141732283472" top="0.74803149606299213" bottom="0.74803149606299213" header="0.31496062992125984" footer="0.31496062992125984"/>
  <pageSetup paperSize="9" scale="41" orientation="landscape" r:id="rId1"/>
  <headerFooter>
    <oddHeader>&amp;CEN
Annex XV</oddHeader>
    <oddFooter>&amp;C&amp;"Calibri"&amp;11&amp;K000000&amp;P_x000D_&amp;1#&amp;"Calibri"&amp;10&amp;K000000Internal</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D8634-C3E9-473F-9D6C-91BE04DDAA32}">
  <sheetPr codeName="Sheet38">
    <pageSetUpPr autoPageBreaks="0" fitToPage="1"/>
  </sheetPr>
  <dimension ref="A1:J14"/>
  <sheetViews>
    <sheetView showGridLines="0" zoomScale="80" zoomScaleNormal="80" workbookViewId="0"/>
  </sheetViews>
  <sheetFormatPr defaultColWidth="9.1796875" defaultRowHeight="14.5"/>
  <cols>
    <col min="1" max="1" width="2.54296875" style="34" customWidth="1"/>
    <col min="2" max="2" width="55" style="34" customWidth="1"/>
    <col min="3" max="3" width="7.54296875" style="34" customWidth="1"/>
    <col min="4" max="8" width="18.54296875" style="34" customWidth="1"/>
    <col min="9" max="9" width="9.1796875" style="34"/>
    <col min="10" max="12" width="17.1796875" style="34" bestFit="1" customWidth="1"/>
    <col min="13" max="16384" width="9.1796875" style="34"/>
  </cols>
  <sheetData>
    <row r="1" spans="1:10" ht="10.15" customHeight="1"/>
    <row r="2" spans="1:10" ht="28" customHeight="1">
      <c r="B2" s="446" t="s">
        <v>814</v>
      </c>
      <c r="C2" s="446"/>
      <c r="D2" s="446"/>
      <c r="E2" s="446"/>
      <c r="F2" s="446"/>
      <c r="G2" s="446"/>
      <c r="H2" s="446"/>
      <c r="I2" s="42"/>
      <c r="J2" s="43"/>
    </row>
    <row r="3" spans="1:10" ht="14.5" customHeight="1">
      <c r="A3" s="44"/>
      <c r="B3" s="244" t="s">
        <v>1</v>
      </c>
      <c r="J3" s="43"/>
    </row>
    <row r="5" spans="1:10" ht="32.25" customHeight="1">
      <c r="B5" s="32"/>
      <c r="D5" s="192" t="s">
        <v>330</v>
      </c>
      <c r="E5" s="193" t="s">
        <v>331</v>
      </c>
      <c r="F5" s="194"/>
      <c r="G5" s="194"/>
      <c r="H5" s="195"/>
      <c r="I5" s="43"/>
      <c r="J5" s="43"/>
    </row>
    <row r="6" spans="1:10" ht="32.25" customHeight="1">
      <c r="B6" s="32"/>
      <c r="D6" s="196"/>
      <c r="E6" s="197"/>
      <c r="F6" s="192" t="s">
        <v>796</v>
      </c>
      <c r="G6" s="193" t="s">
        <v>797</v>
      </c>
      <c r="H6" s="158"/>
      <c r="I6" s="43"/>
      <c r="J6" s="43"/>
    </row>
    <row r="7" spans="1:10" ht="32.25" customHeight="1">
      <c r="B7" s="32"/>
      <c r="D7" s="198"/>
      <c r="E7" s="199"/>
      <c r="F7" s="198"/>
      <c r="G7" s="199"/>
      <c r="H7" s="192" t="s">
        <v>798</v>
      </c>
      <c r="I7" s="43"/>
      <c r="J7" s="43"/>
    </row>
    <row r="8" spans="1:10">
      <c r="B8" s="32"/>
      <c r="C8" s="70" t="s">
        <v>0</v>
      </c>
      <c r="D8" s="57" t="s">
        <v>4</v>
      </c>
      <c r="E8" s="161" t="s">
        <v>5</v>
      </c>
      <c r="F8" s="57" t="s">
        <v>6</v>
      </c>
      <c r="G8" s="161" t="s">
        <v>35</v>
      </c>
      <c r="H8" s="57" t="s">
        <v>36</v>
      </c>
      <c r="I8" s="43"/>
      <c r="J8" s="43"/>
    </row>
    <row r="9" spans="1:10">
      <c r="B9" s="59" t="s">
        <v>332</v>
      </c>
      <c r="C9" s="57">
        <v>1</v>
      </c>
      <c r="D9" s="310">
        <v>5824458820.6499996</v>
      </c>
      <c r="E9" s="310">
        <v>23865908988.799999</v>
      </c>
      <c r="F9" s="310">
        <v>23658741068.790001</v>
      </c>
      <c r="G9" s="310">
        <v>207167920.00999999</v>
      </c>
      <c r="H9" s="310">
        <v>0</v>
      </c>
      <c r="I9" s="43"/>
      <c r="J9" s="43"/>
    </row>
    <row r="10" spans="1:10">
      <c r="B10" s="59" t="s">
        <v>333</v>
      </c>
      <c r="C10" s="57">
        <v>2</v>
      </c>
      <c r="D10" s="310">
        <v>726843798.40999997</v>
      </c>
      <c r="E10" s="310">
        <v>0</v>
      </c>
      <c r="F10" s="310">
        <v>0</v>
      </c>
      <c r="G10" s="310">
        <v>0</v>
      </c>
      <c r="H10" s="303"/>
      <c r="I10" s="43"/>
      <c r="J10" s="43"/>
    </row>
    <row r="11" spans="1:10">
      <c r="B11" s="59" t="s">
        <v>34</v>
      </c>
      <c r="C11" s="57">
        <v>3</v>
      </c>
      <c r="D11" s="310">
        <v>6551302619.0600004</v>
      </c>
      <c r="E11" s="310">
        <v>23865908988.799999</v>
      </c>
      <c r="F11" s="310">
        <v>23658741068.790001</v>
      </c>
      <c r="G11" s="310">
        <v>207167920.00999999</v>
      </c>
      <c r="H11" s="310">
        <v>0</v>
      </c>
      <c r="I11" s="43"/>
      <c r="J11" s="43"/>
    </row>
    <row r="12" spans="1:10">
      <c r="B12" s="200" t="s">
        <v>334</v>
      </c>
      <c r="C12" s="57">
        <v>4</v>
      </c>
      <c r="D12" s="310">
        <v>70724339.900000006</v>
      </c>
      <c r="E12" s="310">
        <v>286868719.10000002</v>
      </c>
      <c r="F12" s="310">
        <v>282386752.35000002</v>
      </c>
      <c r="G12" s="310">
        <v>4481966.75</v>
      </c>
      <c r="H12" s="310">
        <v>0</v>
      </c>
      <c r="I12" s="43"/>
      <c r="J12" s="43"/>
    </row>
    <row r="13" spans="1:10">
      <c r="B13" s="200" t="s">
        <v>335</v>
      </c>
      <c r="C13" s="57">
        <v>5</v>
      </c>
      <c r="D13" s="310">
        <f>D12</f>
        <v>70724339.900000006</v>
      </c>
      <c r="E13" s="310">
        <f>E12</f>
        <v>286868719.10000002</v>
      </c>
      <c r="F13" s="303"/>
      <c r="G13" s="303"/>
      <c r="H13" s="303"/>
      <c r="I13" s="43"/>
      <c r="J13" s="43"/>
    </row>
    <row r="14" spans="1:10">
      <c r="B14" s="19"/>
    </row>
  </sheetData>
  <mergeCells count="1">
    <mergeCell ref="B2:H2"/>
  </mergeCells>
  <pageMargins left="0.70866141732283472" right="0.70866141732283472" top="0.74803149606299213" bottom="0.74803149606299213" header="0.31496062992125984" footer="0.31496062992125984"/>
  <pageSetup paperSize="9" orientation="landscape" r:id="rId1"/>
  <headerFooter>
    <oddHeader>&amp;CEN
Annex XVII</oddHeader>
    <oddFooter>&amp;C&amp;"Calibri"&amp;11&amp;K000000&amp;P_x000D_&amp;1#&amp;"Calibri"&amp;10&amp;K000000Internal</oddFooter>
    <evenHeader>&amp;L&amp;"Times New Roman,Regular"&amp;12&amp;K000000Central Bank of Ireland - RESTRICTED</evenHeader>
    <firstHeader>&amp;L&amp;"Times New Roman,Regular"&amp;12&amp;K000000Central Bank of Ireland - RESTRICTED</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E0E31-B3BE-496F-A5A9-C516FBCF2616}">
  <sheetPr codeName="Sheet91">
    <pageSetUpPr fitToPage="1"/>
  </sheetPr>
  <dimension ref="A1:G36"/>
  <sheetViews>
    <sheetView showGridLines="0" zoomScale="70" zoomScaleNormal="70" workbookViewId="0"/>
  </sheetViews>
  <sheetFormatPr defaultColWidth="9.1796875" defaultRowHeight="14.5"/>
  <cols>
    <col min="1" max="1" width="2.54296875" style="34" customWidth="1"/>
    <col min="2" max="2" width="76.7265625" style="34" customWidth="1"/>
    <col min="3" max="3" width="7.54296875" style="21" customWidth="1"/>
    <col min="4" max="6" width="18.54296875" style="34" customWidth="1"/>
    <col min="7" max="7" width="16.7265625" style="34" bestFit="1" customWidth="1"/>
    <col min="8" max="16384" width="9.1796875" style="34"/>
  </cols>
  <sheetData>
    <row r="1" spans="1:7" ht="10.15" customHeight="1">
      <c r="A1" s="1"/>
      <c r="B1" s="1"/>
      <c r="D1" s="1"/>
      <c r="E1" s="1"/>
      <c r="F1" s="1"/>
    </row>
    <row r="2" spans="1:7" ht="28" customHeight="1">
      <c r="A2" s="1"/>
      <c r="B2" s="442" t="s">
        <v>799</v>
      </c>
      <c r="C2" s="443"/>
      <c r="D2" s="443"/>
      <c r="E2" s="443"/>
      <c r="F2" s="444"/>
    </row>
    <row r="3" spans="1:7" ht="14.5" customHeight="1">
      <c r="A3" s="1"/>
      <c r="B3" s="245" t="s">
        <v>1</v>
      </c>
      <c r="C3" s="229"/>
      <c r="D3" s="229"/>
    </row>
    <row r="4" spans="1:7" ht="28.75" customHeight="1">
      <c r="A4" s="1"/>
      <c r="B4" s="32"/>
      <c r="D4" s="441" t="s">
        <v>2</v>
      </c>
      <c r="E4" s="441"/>
      <c r="F4" s="58" t="s">
        <v>3</v>
      </c>
    </row>
    <row r="5" spans="1:7" ht="14.5" customHeight="1">
      <c r="A5" s="1"/>
      <c r="B5" s="32"/>
      <c r="D5" s="164" t="s">
        <v>7</v>
      </c>
      <c r="E5" s="164" t="s">
        <v>8</v>
      </c>
      <c r="F5" s="164" t="s">
        <v>7</v>
      </c>
    </row>
    <row r="6" spans="1:7" ht="14.5" customHeight="1">
      <c r="A6" s="1"/>
      <c r="B6" s="32"/>
      <c r="C6" s="57" t="s">
        <v>0</v>
      </c>
      <c r="D6" s="57" t="s">
        <v>4</v>
      </c>
      <c r="E6" s="57" t="s">
        <v>5</v>
      </c>
      <c r="F6" s="57" t="s">
        <v>6</v>
      </c>
    </row>
    <row r="7" spans="1:7" ht="14.5" customHeight="1">
      <c r="A7" s="1"/>
      <c r="B7" s="59" t="s">
        <v>9</v>
      </c>
      <c r="C7" s="57">
        <v>1</v>
      </c>
      <c r="D7" s="354">
        <v>5143869509.0618</v>
      </c>
      <c r="E7" s="355">
        <v>5005833157.5237026</v>
      </c>
      <c r="F7" s="355">
        <v>411509560.724944</v>
      </c>
      <c r="G7" s="435"/>
    </row>
    <row r="8" spans="1:7" ht="14.5" customHeight="1">
      <c r="A8" s="1"/>
      <c r="B8" s="60" t="s">
        <v>10</v>
      </c>
      <c r="C8" s="57">
        <v>2</v>
      </c>
      <c r="D8" s="354">
        <v>472427432.50510001</v>
      </c>
      <c r="E8" s="355">
        <v>437115679.31479299</v>
      </c>
      <c r="F8" s="355">
        <v>37794194.600408003</v>
      </c>
      <c r="G8" s="435"/>
    </row>
    <row r="9" spans="1:7" ht="14.5" customHeight="1">
      <c r="A9" s="1"/>
      <c r="B9" s="60" t="s">
        <v>11</v>
      </c>
      <c r="C9" s="57">
        <v>3</v>
      </c>
      <c r="D9" s="354"/>
      <c r="E9" s="355"/>
      <c r="F9" s="355"/>
      <c r="G9" s="435"/>
    </row>
    <row r="10" spans="1:7" ht="14.5" customHeight="1">
      <c r="A10" s="1"/>
      <c r="B10" s="60" t="s">
        <v>12</v>
      </c>
      <c r="C10" s="57">
        <v>4</v>
      </c>
      <c r="D10" s="354"/>
      <c r="E10" s="355"/>
      <c r="F10" s="355"/>
      <c r="G10" s="435"/>
    </row>
    <row r="11" spans="1:7" ht="14.5" customHeight="1">
      <c r="A11" s="1"/>
      <c r="B11" s="60" t="s">
        <v>13</v>
      </c>
      <c r="C11" s="57" t="s">
        <v>843</v>
      </c>
      <c r="D11" s="354"/>
      <c r="E11" s="355"/>
      <c r="F11" s="355"/>
      <c r="G11" s="435"/>
    </row>
    <row r="12" spans="1:7" ht="14.5" customHeight="1">
      <c r="A12" s="1"/>
      <c r="B12" s="60" t="s">
        <v>14</v>
      </c>
      <c r="C12" s="57">
        <v>5</v>
      </c>
      <c r="D12" s="354">
        <v>2796484373.1897998</v>
      </c>
      <c r="E12" s="355">
        <v>2735265527.49371</v>
      </c>
      <c r="F12" s="355">
        <v>223718749.85518399</v>
      </c>
      <c r="G12" s="435"/>
    </row>
    <row r="13" spans="1:7" ht="14.5" customHeight="1">
      <c r="A13" s="1"/>
      <c r="B13" s="59" t="s">
        <v>15</v>
      </c>
      <c r="C13" s="57">
        <v>6</v>
      </c>
      <c r="D13" s="354">
        <v>61983028.388300002</v>
      </c>
      <c r="E13" s="355">
        <f>SUM(E14:E18)</f>
        <v>51226817.136266105</v>
      </c>
      <c r="F13" s="355">
        <v>4958642.2710640002</v>
      </c>
      <c r="G13" s="435"/>
    </row>
    <row r="14" spans="1:7" ht="14.5" customHeight="1">
      <c r="A14" s="1"/>
      <c r="B14" s="60" t="s">
        <v>10</v>
      </c>
      <c r="C14" s="57">
        <v>7</v>
      </c>
      <c r="D14" s="354">
        <v>37893947.1039</v>
      </c>
      <c r="E14" s="355"/>
      <c r="F14" s="355">
        <v>3031515.7683120002</v>
      </c>
      <c r="G14" s="435"/>
    </row>
    <row r="15" spans="1:7" ht="14.25" customHeight="1">
      <c r="A15" s="1"/>
      <c r="B15" s="60" t="s">
        <v>16</v>
      </c>
      <c r="C15" s="57">
        <v>8</v>
      </c>
      <c r="D15" s="354"/>
      <c r="E15" s="355"/>
      <c r="F15" s="355"/>
      <c r="G15" s="435"/>
    </row>
    <row r="16" spans="1:7" ht="14.5" customHeight="1">
      <c r="A16" s="1"/>
      <c r="B16" s="61" t="s">
        <v>17</v>
      </c>
      <c r="C16" s="57" t="s">
        <v>844</v>
      </c>
      <c r="D16" s="354">
        <v>9679832.6651000008</v>
      </c>
      <c r="E16" s="355">
        <v>190232.569939632</v>
      </c>
      <c r="F16" s="355">
        <v>774386.61320800008</v>
      </c>
      <c r="G16" s="435"/>
    </row>
    <row r="17" spans="1:7" ht="14.5" customHeight="1">
      <c r="A17" s="1"/>
      <c r="B17" s="60" t="s">
        <v>18</v>
      </c>
      <c r="C17" s="57" t="s">
        <v>845</v>
      </c>
      <c r="D17" s="354">
        <v>14409248.6193</v>
      </c>
      <c r="E17" s="355">
        <v>22532321.440500874</v>
      </c>
      <c r="F17" s="355">
        <v>1152739.8895440002</v>
      </c>
      <c r="G17" s="435"/>
    </row>
    <row r="18" spans="1:7" ht="14.5" customHeight="1">
      <c r="A18" s="1"/>
      <c r="B18" s="60" t="s">
        <v>19</v>
      </c>
      <c r="C18" s="57">
        <v>9</v>
      </c>
      <c r="D18" s="354"/>
      <c r="E18" s="355">
        <v>28504263.125825599</v>
      </c>
      <c r="F18" s="355"/>
      <c r="G18" s="435"/>
    </row>
    <row r="19" spans="1:7" ht="14.5" customHeight="1">
      <c r="A19" s="1"/>
      <c r="B19" s="59" t="s">
        <v>21</v>
      </c>
      <c r="C19" s="57">
        <v>15</v>
      </c>
      <c r="D19" s="354"/>
      <c r="E19" s="355"/>
      <c r="F19" s="355"/>
      <c r="G19" s="435"/>
    </row>
    <row r="20" spans="1:7" ht="14.5" customHeight="1">
      <c r="A20" s="1"/>
      <c r="B20" s="59" t="s">
        <v>22</v>
      </c>
      <c r="C20" s="57">
        <v>16</v>
      </c>
      <c r="D20" s="354">
        <v>80808905.608899996</v>
      </c>
      <c r="E20" s="355">
        <v>86709220</v>
      </c>
      <c r="F20" s="355">
        <v>6464712.4487119997</v>
      </c>
      <c r="G20" s="435"/>
    </row>
    <row r="21" spans="1:7" ht="14.5" customHeight="1">
      <c r="A21" s="1"/>
      <c r="B21" s="60" t="s">
        <v>23</v>
      </c>
      <c r="C21" s="57">
        <v>17</v>
      </c>
      <c r="D21" s="354">
        <v>80808905.609999999</v>
      </c>
      <c r="E21" s="355">
        <v>86709220</v>
      </c>
      <c r="F21" s="355">
        <v>6464712.4488000004</v>
      </c>
      <c r="G21" s="435"/>
    </row>
    <row r="22" spans="1:7" ht="14.5" customHeight="1">
      <c r="A22" s="1"/>
      <c r="B22" s="60" t="s">
        <v>24</v>
      </c>
      <c r="C22" s="57">
        <v>18</v>
      </c>
      <c r="D22" s="354"/>
      <c r="E22" s="355"/>
      <c r="F22" s="355"/>
      <c r="G22" s="435"/>
    </row>
    <row r="23" spans="1:7" ht="14.5" customHeight="1">
      <c r="A23" s="1"/>
      <c r="B23" s="60" t="s">
        <v>25</v>
      </c>
      <c r="C23" s="57">
        <v>19</v>
      </c>
      <c r="D23" s="354"/>
      <c r="E23" s="355"/>
      <c r="F23" s="355"/>
      <c r="G23" s="435"/>
    </row>
    <row r="24" spans="1:7" ht="14.5" customHeight="1">
      <c r="A24" s="1"/>
      <c r="B24" s="60" t="s">
        <v>26</v>
      </c>
      <c r="C24" s="57" t="s">
        <v>846</v>
      </c>
      <c r="D24" s="354"/>
      <c r="E24" s="355"/>
      <c r="F24" s="355"/>
      <c r="G24" s="435"/>
    </row>
    <row r="25" spans="1:7" ht="14.5" customHeight="1">
      <c r="A25" s="1"/>
      <c r="B25" s="59" t="s">
        <v>27</v>
      </c>
      <c r="C25" s="57">
        <v>20</v>
      </c>
      <c r="D25" s="354">
        <v>9910287.807</v>
      </c>
      <c r="E25" s="355">
        <v>13512569.840770125</v>
      </c>
      <c r="F25" s="355">
        <v>792823.02456000005</v>
      </c>
      <c r="G25" s="435"/>
    </row>
    <row r="26" spans="1:7" ht="14.5" customHeight="1">
      <c r="A26" s="1"/>
      <c r="B26" s="60" t="s">
        <v>10</v>
      </c>
      <c r="C26" s="57">
        <v>21</v>
      </c>
      <c r="D26" s="354">
        <v>9910287.807</v>
      </c>
      <c r="E26" s="355">
        <v>13512569.840770125</v>
      </c>
      <c r="F26" s="355">
        <v>792823.02456000005</v>
      </c>
      <c r="G26" s="435"/>
    </row>
    <row r="27" spans="1:7" ht="14.5" customHeight="1">
      <c r="A27" s="1"/>
      <c r="B27" s="60" t="s">
        <v>28</v>
      </c>
      <c r="C27" s="57">
        <v>22</v>
      </c>
      <c r="D27" s="354"/>
      <c r="E27" s="355"/>
      <c r="F27" s="355"/>
      <c r="G27" s="435"/>
    </row>
    <row r="28" spans="1:7" ht="14.5" customHeight="1">
      <c r="A28" s="1"/>
      <c r="B28" s="59" t="s">
        <v>29</v>
      </c>
      <c r="C28" s="57" t="s">
        <v>847</v>
      </c>
      <c r="D28" s="354"/>
      <c r="E28" s="355"/>
      <c r="F28" s="355"/>
      <c r="G28" s="435"/>
    </row>
    <row r="29" spans="1:7" ht="14.5" customHeight="1">
      <c r="A29" s="1"/>
      <c r="B29" s="62" t="s">
        <v>30</v>
      </c>
      <c r="C29" s="64">
        <v>23</v>
      </c>
      <c r="D29" s="354">
        <v>699117925.59379995</v>
      </c>
      <c r="E29" s="355">
        <v>699117925.59375</v>
      </c>
      <c r="F29" s="355">
        <v>55929434.047504</v>
      </c>
      <c r="G29" s="435"/>
    </row>
    <row r="30" spans="1:7" ht="14.5" customHeight="1">
      <c r="A30" s="1"/>
      <c r="B30" s="59" t="s">
        <v>31</v>
      </c>
      <c r="C30" s="57" t="s">
        <v>848</v>
      </c>
      <c r="D30" s="354">
        <v>699117925.59379995</v>
      </c>
      <c r="E30" s="355">
        <v>699117925.59375</v>
      </c>
      <c r="F30" s="355">
        <v>55929434.047504</v>
      </c>
      <c r="G30" s="435"/>
    </row>
    <row r="31" spans="1:7" ht="14.5" customHeight="1">
      <c r="A31" s="1"/>
      <c r="B31" s="59" t="s">
        <v>32</v>
      </c>
      <c r="C31" s="57" t="s">
        <v>849</v>
      </c>
      <c r="D31" s="354"/>
      <c r="E31" s="355"/>
      <c r="F31" s="355"/>
      <c r="G31" s="435"/>
    </row>
    <row r="32" spans="1:7" ht="14.5" customHeight="1">
      <c r="A32" s="1"/>
      <c r="B32" s="59" t="s">
        <v>33</v>
      </c>
      <c r="C32" s="57" t="s">
        <v>850</v>
      </c>
      <c r="D32" s="354"/>
      <c r="E32" s="355"/>
      <c r="F32" s="355"/>
      <c r="G32" s="435"/>
    </row>
    <row r="33" spans="1:7" ht="14.5" customHeight="1">
      <c r="A33" s="1"/>
      <c r="B33" s="62" t="s">
        <v>766</v>
      </c>
      <c r="C33" s="64">
        <v>24</v>
      </c>
      <c r="D33" s="354">
        <v>69781243.775000006</v>
      </c>
      <c r="E33" s="355">
        <v>74287681.424999997</v>
      </c>
      <c r="F33" s="355">
        <v>5582499.5020000003</v>
      </c>
      <c r="G33" s="435"/>
    </row>
    <row r="34" spans="1:7" ht="14.5" customHeight="1">
      <c r="A34" s="1"/>
      <c r="B34" s="63" t="s">
        <v>34</v>
      </c>
      <c r="C34" s="65">
        <v>29</v>
      </c>
      <c r="D34" s="356">
        <v>5995689656.4597998</v>
      </c>
      <c r="E34" s="357">
        <v>5856399690.0944891</v>
      </c>
      <c r="F34" s="357">
        <v>479655172.51679999</v>
      </c>
      <c r="G34" s="435"/>
    </row>
    <row r="35" spans="1:7">
      <c r="D35" s="349"/>
      <c r="E35" s="349"/>
    </row>
    <row r="36" spans="1:7">
      <c r="E36" s="350"/>
    </row>
  </sheetData>
  <mergeCells count="2">
    <mergeCell ref="D4:E4"/>
    <mergeCell ref="B2:F2"/>
  </mergeCells>
  <pageMargins left="0.70866141732283472" right="0.70866141732283472" top="0.74803149606299213" bottom="0.74803149606299213" header="0.31496062992125984" footer="0.31496062992125984"/>
  <pageSetup paperSize="9" scale="62" orientation="portrait" r:id="rId1"/>
  <headerFooter>
    <oddHeader>&amp;CEN
Annex I</oddHeader>
    <oddFooter>&amp;C&amp;"Calibri"&amp;11&amp;K000000&amp;P_x000D_&amp;1#&amp;"Calibri"&amp;10&amp;K000000Internal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5F5B6-89F4-430F-8B00-91F4B8B4525E}">
  <sheetPr codeName="Sheet19">
    <pageSetUpPr fitToPage="1"/>
  </sheetPr>
  <dimension ref="A1:J23"/>
  <sheetViews>
    <sheetView showGridLines="0" zoomScale="70" zoomScaleNormal="70" workbookViewId="0"/>
  </sheetViews>
  <sheetFormatPr defaultColWidth="9" defaultRowHeight="14.5"/>
  <cols>
    <col min="1" max="1" width="2.54296875" style="34" customWidth="1"/>
    <col min="2" max="2" width="69.1796875" style="34" customWidth="1"/>
    <col min="3" max="3" width="7.54296875" style="34" customWidth="1"/>
    <col min="4" max="9" width="24.81640625" style="34" customWidth="1"/>
    <col min="10" max="16384" width="9" style="34"/>
  </cols>
  <sheetData>
    <row r="1" spans="1:10" ht="10.15" customHeight="1"/>
    <row r="2" spans="1:10" ht="28" customHeight="1">
      <c r="B2" s="446" t="s">
        <v>826</v>
      </c>
      <c r="C2" s="446"/>
      <c r="D2" s="446"/>
      <c r="E2" s="446"/>
      <c r="F2" s="446"/>
      <c r="G2" s="446"/>
      <c r="H2" s="446"/>
      <c r="I2" s="446"/>
    </row>
    <row r="3" spans="1:10" ht="14.5" customHeight="1">
      <c r="B3" s="244" t="s">
        <v>1</v>
      </c>
    </row>
    <row r="4" spans="1:10">
      <c r="A4" s="40"/>
      <c r="C4" s="40"/>
      <c r="D4" s="481" t="s">
        <v>470</v>
      </c>
      <c r="E4" s="481"/>
      <c r="F4" s="482" t="s">
        <v>471</v>
      </c>
      <c r="G4" s="484"/>
      <c r="H4" s="516" t="s">
        <v>472</v>
      </c>
      <c r="I4" s="517"/>
    </row>
    <row r="5" spans="1:10" ht="29">
      <c r="A5" s="26"/>
      <c r="C5" s="26"/>
      <c r="D5" s="436" t="s">
        <v>411</v>
      </c>
      <c r="E5" s="436" t="s">
        <v>359</v>
      </c>
      <c r="F5" s="153" t="s">
        <v>411</v>
      </c>
      <c r="G5" s="151" t="s">
        <v>473</v>
      </c>
      <c r="H5" s="74" t="s">
        <v>271</v>
      </c>
      <c r="I5" s="74" t="s">
        <v>474</v>
      </c>
    </row>
    <row r="6" spans="1:10">
      <c r="A6" s="26"/>
      <c r="B6" s="174" t="s">
        <v>207</v>
      </c>
      <c r="C6" s="70" t="s">
        <v>0</v>
      </c>
      <c r="D6" s="97" t="s">
        <v>4</v>
      </c>
      <c r="E6" s="70" t="s">
        <v>5</v>
      </c>
      <c r="F6" s="70" t="s">
        <v>6</v>
      </c>
      <c r="G6" s="70" t="s">
        <v>35</v>
      </c>
      <c r="H6" s="70" t="s">
        <v>36</v>
      </c>
      <c r="I6" s="70" t="s">
        <v>77</v>
      </c>
    </row>
    <row r="7" spans="1:10">
      <c r="B7" s="255" t="s">
        <v>475</v>
      </c>
      <c r="C7" s="134">
        <v>1</v>
      </c>
      <c r="D7" s="359">
        <v>4214700197.1399999</v>
      </c>
      <c r="E7" s="360">
        <v>0</v>
      </c>
      <c r="F7" s="360">
        <v>4214700197.1399999</v>
      </c>
      <c r="G7" s="360">
        <v>0</v>
      </c>
      <c r="H7" s="360">
        <v>0</v>
      </c>
      <c r="I7" s="361">
        <v>0</v>
      </c>
    </row>
    <row r="8" spans="1:10">
      <c r="B8" s="256" t="s">
        <v>476</v>
      </c>
      <c r="C8" s="134">
        <v>2</v>
      </c>
      <c r="D8" s="360">
        <v>0</v>
      </c>
      <c r="E8" s="360">
        <v>0</v>
      </c>
      <c r="F8" s="360">
        <v>0</v>
      </c>
      <c r="G8" s="360">
        <v>0</v>
      </c>
      <c r="H8" s="360">
        <v>0</v>
      </c>
      <c r="I8" s="361">
        <v>0</v>
      </c>
    </row>
    <row r="9" spans="1:10">
      <c r="B9" s="256" t="s">
        <v>212</v>
      </c>
      <c r="C9" s="134">
        <v>3</v>
      </c>
      <c r="D9" s="360">
        <v>78414441.780000001</v>
      </c>
      <c r="E9" s="360">
        <v>0</v>
      </c>
      <c r="F9" s="360">
        <v>78414441.780000001</v>
      </c>
      <c r="G9" s="360">
        <v>0</v>
      </c>
      <c r="H9" s="360">
        <v>0</v>
      </c>
      <c r="I9" s="361">
        <v>0</v>
      </c>
    </row>
    <row r="10" spans="1:10">
      <c r="B10" s="256" t="s">
        <v>213</v>
      </c>
      <c r="C10" s="134">
        <v>4</v>
      </c>
      <c r="D10" s="360">
        <v>157776595.88999999</v>
      </c>
      <c r="E10" s="360">
        <v>0</v>
      </c>
      <c r="F10" s="360">
        <v>157776595.88999999</v>
      </c>
      <c r="G10" s="360">
        <v>0</v>
      </c>
      <c r="H10" s="360">
        <v>0</v>
      </c>
      <c r="I10" s="361">
        <v>0</v>
      </c>
    </row>
    <row r="11" spans="1:10">
      <c r="B11" s="256" t="s">
        <v>214</v>
      </c>
      <c r="C11" s="134">
        <v>5</v>
      </c>
      <c r="D11" s="360">
        <v>180679126.84999999</v>
      </c>
      <c r="E11" s="360">
        <v>0</v>
      </c>
      <c r="F11" s="360">
        <v>180679126.84999999</v>
      </c>
      <c r="G11" s="360">
        <v>0</v>
      </c>
      <c r="H11" s="360">
        <v>0</v>
      </c>
      <c r="I11" s="361">
        <v>0</v>
      </c>
    </row>
    <row r="12" spans="1:10">
      <c r="B12" s="256" t="s">
        <v>215</v>
      </c>
      <c r="C12" s="134">
        <v>6</v>
      </c>
      <c r="D12" s="360">
        <v>77464963.590000004</v>
      </c>
      <c r="E12" s="360">
        <v>42543033.899999999</v>
      </c>
      <c r="F12" s="360">
        <v>77464963.590000004</v>
      </c>
      <c r="G12" s="360">
        <v>42543033.899999999</v>
      </c>
      <c r="H12" s="360">
        <v>37309917.281999998</v>
      </c>
      <c r="I12" s="361">
        <v>0.31089525750239227</v>
      </c>
      <c r="J12" s="358"/>
    </row>
    <row r="13" spans="1:10">
      <c r="B13" s="256" t="s">
        <v>216</v>
      </c>
      <c r="C13" s="134">
        <v>7</v>
      </c>
      <c r="D13" s="360">
        <v>267626534.64039999</v>
      </c>
      <c r="E13" s="360">
        <v>60748927.75</v>
      </c>
      <c r="F13" s="360">
        <v>267626534.64039999</v>
      </c>
      <c r="G13" s="360">
        <v>20061468.776999999</v>
      </c>
      <c r="H13" s="360">
        <v>205990411.38519999</v>
      </c>
      <c r="I13" s="361">
        <v>0.7160201639911038</v>
      </c>
      <c r="J13" s="358"/>
    </row>
    <row r="14" spans="1:10">
      <c r="B14" s="256" t="s">
        <v>217</v>
      </c>
      <c r="C14" s="134">
        <v>8</v>
      </c>
      <c r="D14" s="360">
        <v>48343684.441799998</v>
      </c>
      <c r="E14" s="360">
        <v>118807152.04000001</v>
      </c>
      <c r="F14" s="360">
        <v>48343684.441799998</v>
      </c>
      <c r="G14" s="360">
        <v>29166929.367899999</v>
      </c>
      <c r="H14" s="360">
        <v>54061314.710649997</v>
      </c>
      <c r="I14" s="361">
        <v>0.69746983094958459</v>
      </c>
      <c r="J14" s="358"/>
    </row>
    <row r="15" spans="1:10">
      <c r="B15" s="256" t="s">
        <v>477</v>
      </c>
      <c r="C15" s="134">
        <v>9</v>
      </c>
      <c r="D15" s="360">
        <v>8170217.5800000001</v>
      </c>
      <c r="E15" s="360">
        <v>5262463.08</v>
      </c>
      <c r="F15" s="360">
        <v>8170217.5800000001</v>
      </c>
      <c r="G15" s="360">
        <v>5262463.08</v>
      </c>
      <c r="H15" s="360">
        <v>5591935.4282</v>
      </c>
      <c r="I15" s="361">
        <v>0.41629333487036085</v>
      </c>
      <c r="J15" s="358"/>
    </row>
    <row r="16" spans="1:10">
      <c r="B16" s="256" t="s">
        <v>478</v>
      </c>
      <c r="C16" s="134">
        <v>10</v>
      </c>
      <c r="D16" s="360">
        <v>8372472.7052999996</v>
      </c>
      <c r="E16" s="360">
        <v>210833.4302</v>
      </c>
      <c r="F16" s="360">
        <v>8372472.7052999996</v>
      </c>
      <c r="G16" s="360">
        <v>72742.435200000007</v>
      </c>
      <c r="H16" s="360">
        <v>10186423.5076</v>
      </c>
      <c r="I16" s="361">
        <v>1.2061769106093976</v>
      </c>
      <c r="J16" s="358"/>
    </row>
    <row r="17" spans="2:10">
      <c r="B17" s="256" t="s">
        <v>479</v>
      </c>
      <c r="C17" s="134">
        <v>11</v>
      </c>
      <c r="D17" s="360">
        <v>9446351.3451000005</v>
      </c>
      <c r="E17" s="360">
        <v>0</v>
      </c>
      <c r="F17" s="360">
        <v>9446351.3451000005</v>
      </c>
      <c r="G17" s="360">
        <v>0</v>
      </c>
      <c r="H17" s="360">
        <v>14169527.0177</v>
      </c>
      <c r="I17" s="361">
        <v>1.5000000000052929</v>
      </c>
      <c r="J17" s="358"/>
    </row>
    <row r="18" spans="2:10">
      <c r="B18" s="256" t="s">
        <v>480</v>
      </c>
      <c r="C18" s="134">
        <v>12</v>
      </c>
      <c r="D18" s="360">
        <v>20743035.620000001</v>
      </c>
      <c r="E18" s="360">
        <v>0</v>
      </c>
      <c r="F18" s="360">
        <v>20743035.620000001</v>
      </c>
      <c r="G18" s="360">
        <v>0</v>
      </c>
      <c r="H18" s="360">
        <v>2074303.5619999999</v>
      </c>
      <c r="I18" s="361">
        <v>9.9999999999999992E-2</v>
      </c>
      <c r="J18" s="358"/>
    </row>
    <row r="19" spans="2:10">
      <c r="B19" s="256" t="s">
        <v>218</v>
      </c>
      <c r="C19" s="134">
        <v>13</v>
      </c>
      <c r="D19" s="360">
        <v>0</v>
      </c>
      <c r="E19" s="360">
        <v>0</v>
      </c>
      <c r="F19" s="360">
        <v>0</v>
      </c>
      <c r="G19" s="360">
        <v>0</v>
      </c>
      <c r="H19" s="360">
        <v>0</v>
      </c>
      <c r="I19" s="361">
        <v>0</v>
      </c>
      <c r="J19" s="358"/>
    </row>
    <row r="20" spans="2:10">
      <c r="B20" s="256" t="s">
        <v>481</v>
      </c>
      <c r="C20" s="134">
        <v>14</v>
      </c>
      <c r="D20" s="360">
        <v>0</v>
      </c>
      <c r="E20" s="360">
        <v>0</v>
      </c>
      <c r="F20" s="360">
        <v>0</v>
      </c>
      <c r="G20" s="360">
        <v>0</v>
      </c>
      <c r="H20" s="360">
        <v>0</v>
      </c>
      <c r="I20" s="361">
        <v>0</v>
      </c>
      <c r="J20" s="358"/>
    </row>
    <row r="21" spans="2:10">
      <c r="B21" s="256" t="s">
        <v>81</v>
      </c>
      <c r="C21" s="134">
        <v>15</v>
      </c>
      <c r="D21" s="360">
        <v>0</v>
      </c>
      <c r="E21" s="360">
        <v>0</v>
      </c>
      <c r="F21" s="360">
        <v>0</v>
      </c>
      <c r="G21" s="360">
        <v>0</v>
      </c>
      <c r="H21" s="360">
        <v>0</v>
      </c>
      <c r="I21" s="361">
        <v>0</v>
      </c>
      <c r="J21" s="358"/>
    </row>
    <row r="22" spans="2:10">
      <c r="B22" s="256" t="s">
        <v>219</v>
      </c>
      <c r="C22" s="134">
        <v>16</v>
      </c>
      <c r="D22" s="360">
        <v>137048009.28130001</v>
      </c>
      <c r="E22" s="360">
        <v>17251108.670000002</v>
      </c>
      <c r="F22" s="360">
        <v>137048009.28130001</v>
      </c>
      <c r="G22" s="360">
        <v>8625554.3350000009</v>
      </c>
      <c r="H22" s="360">
        <v>143043600.671271</v>
      </c>
      <c r="I22" s="361">
        <v>0.98194618927593291</v>
      </c>
      <c r="J22" s="358"/>
    </row>
    <row r="23" spans="2:10">
      <c r="B23" s="220" t="s">
        <v>482</v>
      </c>
      <c r="C23" s="135">
        <v>17</v>
      </c>
      <c r="D23" s="360">
        <v>5208785630.8639002</v>
      </c>
      <c r="E23" s="360">
        <v>244823518.87020001</v>
      </c>
      <c r="F23" s="360">
        <v>5208785630.8639002</v>
      </c>
      <c r="G23" s="360">
        <v>105732191.8952</v>
      </c>
      <c r="H23" s="360">
        <v>472427433.56461596</v>
      </c>
      <c r="I23" s="361">
        <v>8.8893752795686218E-2</v>
      </c>
      <c r="J23" s="358"/>
    </row>
  </sheetData>
  <mergeCells count="4">
    <mergeCell ref="D4:E4"/>
    <mergeCell ref="F4:G4"/>
    <mergeCell ref="H4:I4"/>
    <mergeCell ref="B2:I2"/>
  </mergeCells>
  <pageMargins left="0.70866141732283472" right="0.70866141732283472" top="0.74803149606299213" bottom="0.74803149606299213" header="0.31496062992125984" footer="0.31496062992125984"/>
  <pageSetup paperSize="9" scale="57" fitToHeight="0" orientation="landscape" r:id="rId1"/>
  <headerFooter>
    <oddHeader>&amp;CEN
Annex XIX</oddHeader>
    <oddFooter>&amp;C&amp;"Calibri"&amp;11&amp;K000000&amp;P_x000D_&amp;1#&amp;"Calibri"&amp;10&amp;K000000Internal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6E095-780C-4D34-8E70-BCA7DC359AB7}">
  <sheetPr codeName="Sheet20">
    <pageSetUpPr fitToPage="1"/>
  </sheetPr>
  <dimension ref="A1:T38"/>
  <sheetViews>
    <sheetView showGridLines="0" zoomScale="60" zoomScaleNormal="60" workbookViewId="0">
      <selection activeCell="E24" sqref="E24"/>
    </sheetView>
  </sheetViews>
  <sheetFormatPr defaultColWidth="9" defaultRowHeight="14.5"/>
  <cols>
    <col min="1" max="1" width="2.54296875" style="34" customWidth="1"/>
    <col min="2" max="2" width="51" style="34" customWidth="1"/>
    <col min="3" max="3" width="7.54296875" style="34" customWidth="1"/>
    <col min="4" max="20" width="18.54296875" style="34" customWidth="1"/>
    <col min="21" max="16384" width="9" style="34"/>
  </cols>
  <sheetData>
    <row r="1" spans="1:20" ht="10.15" customHeight="1"/>
    <row r="2" spans="1:20" ht="28" customHeight="1">
      <c r="B2" s="446" t="s">
        <v>827</v>
      </c>
      <c r="C2" s="446"/>
      <c r="D2" s="446"/>
      <c r="E2" s="446"/>
      <c r="F2" s="446"/>
      <c r="G2" s="446"/>
      <c r="H2" s="446"/>
      <c r="I2" s="446"/>
      <c r="J2" s="446"/>
      <c r="K2" s="446"/>
      <c r="L2" s="446"/>
      <c r="M2" s="446"/>
      <c r="N2" s="446"/>
      <c r="O2" s="446"/>
      <c r="P2" s="446"/>
      <c r="Q2" s="446"/>
      <c r="R2" s="446"/>
      <c r="S2" s="446"/>
      <c r="T2" s="446"/>
    </row>
    <row r="3" spans="1:20" ht="14.5" customHeight="1">
      <c r="B3" s="244" t="s">
        <v>1</v>
      </c>
    </row>
    <row r="5" spans="1:20" ht="15" customHeight="1">
      <c r="A5" s="40"/>
      <c r="C5" s="40"/>
      <c r="D5" s="482" t="s">
        <v>208</v>
      </c>
      <c r="E5" s="483"/>
      <c r="F5" s="483"/>
      <c r="G5" s="483"/>
      <c r="H5" s="483"/>
      <c r="I5" s="483"/>
      <c r="J5" s="483"/>
      <c r="K5" s="483"/>
      <c r="L5" s="483"/>
      <c r="M5" s="483"/>
      <c r="N5" s="483"/>
      <c r="O5" s="483"/>
      <c r="P5" s="483"/>
      <c r="Q5" s="483"/>
      <c r="R5" s="484"/>
      <c r="S5" s="518" t="s">
        <v>34</v>
      </c>
      <c r="T5" s="518" t="s">
        <v>483</v>
      </c>
    </row>
    <row r="6" spans="1:20">
      <c r="A6" s="26"/>
      <c r="C6" s="26"/>
      <c r="D6" s="221">
        <v>0</v>
      </c>
      <c r="E6" s="175">
        <v>0.02</v>
      </c>
      <c r="F6" s="221">
        <v>0.04</v>
      </c>
      <c r="G6" s="175">
        <v>0.1</v>
      </c>
      <c r="H6" s="175">
        <v>0.2</v>
      </c>
      <c r="I6" s="175">
        <v>0.35</v>
      </c>
      <c r="J6" s="175">
        <v>0.5</v>
      </c>
      <c r="K6" s="175">
        <v>0.7</v>
      </c>
      <c r="L6" s="175">
        <v>0.75</v>
      </c>
      <c r="M6" s="222">
        <v>1</v>
      </c>
      <c r="N6" s="222">
        <v>1.5</v>
      </c>
      <c r="O6" s="222">
        <v>2.5</v>
      </c>
      <c r="P6" s="222">
        <v>3.7</v>
      </c>
      <c r="Q6" s="222">
        <v>12.5</v>
      </c>
      <c r="R6" s="222" t="s">
        <v>209</v>
      </c>
      <c r="S6" s="518"/>
      <c r="T6" s="518"/>
    </row>
    <row r="7" spans="1:20">
      <c r="A7" s="26"/>
      <c r="B7" s="174" t="s">
        <v>207</v>
      </c>
      <c r="C7" s="70" t="s">
        <v>0</v>
      </c>
      <c r="D7" s="97" t="s">
        <v>4</v>
      </c>
      <c r="E7" s="97" t="s">
        <v>5</v>
      </c>
      <c r="F7" s="97" t="s">
        <v>6</v>
      </c>
      <c r="G7" s="97" t="s">
        <v>35</v>
      </c>
      <c r="H7" s="97" t="s">
        <v>36</v>
      </c>
      <c r="I7" s="97" t="s">
        <v>77</v>
      </c>
      <c r="J7" s="97" t="s">
        <v>78</v>
      </c>
      <c r="K7" s="97" t="s">
        <v>79</v>
      </c>
      <c r="L7" s="97" t="s">
        <v>82</v>
      </c>
      <c r="M7" s="97" t="s">
        <v>83</v>
      </c>
      <c r="N7" s="97" t="s">
        <v>84</v>
      </c>
      <c r="O7" s="97" t="s">
        <v>85</v>
      </c>
      <c r="P7" s="97" t="s">
        <v>86</v>
      </c>
      <c r="Q7" s="97" t="s">
        <v>131</v>
      </c>
      <c r="R7" s="97" t="s">
        <v>132</v>
      </c>
      <c r="S7" s="133" t="s">
        <v>153</v>
      </c>
      <c r="T7" s="133" t="s">
        <v>154</v>
      </c>
    </row>
    <row r="8" spans="1:20" ht="14.5" customHeight="1">
      <c r="B8" s="61" t="s">
        <v>475</v>
      </c>
      <c r="C8" s="71">
        <v>1</v>
      </c>
      <c r="D8" s="359">
        <v>4214700197.1399999</v>
      </c>
      <c r="E8" s="332">
        <v>0</v>
      </c>
      <c r="F8" s="332">
        <v>0</v>
      </c>
      <c r="G8" s="332">
        <v>0</v>
      </c>
      <c r="H8" s="332">
        <v>0</v>
      </c>
      <c r="I8" s="332">
        <v>0</v>
      </c>
      <c r="J8" s="332">
        <v>0</v>
      </c>
      <c r="K8" s="332">
        <v>0</v>
      </c>
      <c r="L8" s="332">
        <v>0</v>
      </c>
      <c r="M8" s="332">
        <v>0</v>
      </c>
      <c r="N8" s="332">
        <v>0</v>
      </c>
      <c r="O8" s="332">
        <v>0</v>
      </c>
      <c r="P8" s="332">
        <v>0</v>
      </c>
      <c r="Q8" s="332">
        <v>0</v>
      </c>
      <c r="R8" s="332">
        <v>0</v>
      </c>
      <c r="S8" s="332">
        <f>SUM(D8:R8)</f>
        <v>4214700197.1399999</v>
      </c>
      <c r="T8" s="332">
        <v>0</v>
      </c>
    </row>
    <row r="9" spans="1:20" ht="14.5" customHeight="1">
      <c r="B9" s="109" t="s">
        <v>476</v>
      </c>
      <c r="C9" s="71">
        <v>2</v>
      </c>
      <c r="D9" s="332">
        <v>0</v>
      </c>
      <c r="E9" s="332">
        <v>0</v>
      </c>
      <c r="F9" s="332">
        <v>0</v>
      </c>
      <c r="G9" s="332">
        <v>0</v>
      </c>
      <c r="H9" s="332">
        <v>0</v>
      </c>
      <c r="I9" s="332">
        <v>0</v>
      </c>
      <c r="J9" s="332">
        <v>0</v>
      </c>
      <c r="K9" s="332">
        <v>0</v>
      </c>
      <c r="L9" s="332">
        <v>0</v>
      </c>
      <c r="M9" s="332">
        <v>0</v>
      </c>
      <c r="N9" s="332">
        <v>0</v>
      </c>
      <c r="O9" s="332">
        <v>0</v>
      </c>
      <c r="P9" s="332">
        <v>0</v>
      </c>
      <c r="Q9" s="332">
        <v>0</v>
      </c>
      <c r="R9" s="332">
        <v>0</v>
      </c>
      <c r="S9" s="332">
        <f t="shared" ref="S9:S23" si="0">SUM(D9:R9)</f>
        <v>0</v>
      </c>
      <c r="T9" s="332">
        <v>0</v>
      </c>
    </row>
    <row r="10" spans="1:20" ht="14.5" customHeight="1">
      <c r="B10" s="109" t="s">
        <v>212</v>
      </c>
      <c r="C10" s="71">
        <v>3</v>
      </c>
      <c r="D10" s="332">
        <v>78414441.780000001</v>
      </c>
      <c r="E10" s="332">
        <v>0</v>
      </c>
      <c r="F10" s="332">
        <v>0</v>
      </c>
      <c r="G10" s="332">
        <v>0</v>
      </c>
      <c r="H10" s="332">
        <v>0</v>
      </c>
      <c r="I10" s="332">
        <v>0</v>
      </c>
      <c r="J10" s="332">
        <v>0</v>
      </c>
      <c r="K10" s="332">
        <v>0</v>
      </c>
      <c r="L10" s="332">
        <v>0</v>
      </c>
      <c r="M10" s="332">
        <v>0</v>
      </c>
      <c r="N10" s="332">
        <v>0</v>
      </c>
      <c r="O10" s="332">
        <v>0</v>
      </c>
      <c r="P10" s="332">
        <v>0</v>
      </c>
      <c r="Q10" s="332">
        <v>0</v>
      </c>
      <c r="R10" s="332">
        <v>0</v>
      </c>
      <c r="S10" s="332">
        <f t="shared" si="0"/>
        <v>78414441.780000001</v>
      </c>
      <c r="T10" s="332">
        <v>0</v>
      </c>
    </row>
    <row r="11" spans="1:20" ht="14.5" customHeight="1">
      <c r="B11" s="109" t="s">
        <v>213</v>
      </c>
      <c r="C11" s="71">
        <v>4</v>
      </c>
      <c r="D11" s="332">
        <v>157776595.88999999</v>
      </c>
      <c r="E11" s="332">
        <v>0</v>
      </c>
      <c r="F11" s="332">
        <v>0</v>
      </c>
      <c r="G11" s="332">
        <v>0</v>
      </c>
      <c r="H11" s="332">
        <v>0</v>
      </c>
      <c r="I11" s="332">
        <v>0</v>
      </c>
      <c r="J11" s="332">
        <v>0</v>
      </c>
      <c r="K11" s="332">
        <v>0</v>
      </c>
      <c r="L11" s="332">
        <v>0</v>
      </c>
      <c r="M11" s="332">
        <v>0</v>
      </c>
      <c r="N11" s="332">
        <v>0</v>
      </c>
      <c r="O11" s="332">
        <v>0</v>
      </c>
      <c r="P11" s="332">
        <v>0</v>
      </c>
      <c r="Q11" s="332">
        <v>0</v>
      </c>
      <c r="R11" s="332">
        <v>0</v>
      </c>
      <c r="S11" s="332">
        <f t="shared" si="0"/>
        <v>157776595.88999999</v>
      </c>
      <c r="T11" s="332">
        <v>0</v>
      </c>
    </row>
    <row r="12" spans="1:20" ht="14.5" customHeight="1">
      <c r="B12" s="109" t="s">
        <v>214</v>
      </c>
      <c r="C12" s="71">
        <v>5</v>
      </c>
      <c r="D12" s="332">
        <v>180679126.84999999</v>
      </c>
      <c r="E12" s="332">
        <v>0</v>
      </c>
      <c r="F12" s="332">
        <v>0</v>
      </c>
      <c r="G12" s="332">
        <v>0</v>
      </c>
      <c r="H12" s="332">
        <v>0</v>
      </c>
      <c r="I12" s="332">
        <v>0</v>
      </c>
      <c r="J12" s="332">
        <v>0</v>
      </c>
      <c r="K12" s="332">
        <v>0</v>
      </c>
      <c r="L12" s="332">
        <v>0</v>
      </c>
      <c r="M12" s="332">
        <v>0</v>
      </c>
      <c r="N12" s="332">
        <v>0</v>
      </c>
      <c r="O12" s="332">
        <v>0</v>
      </c>
      <c r="P12" s="332">
        <v>0</v>
      </c>
      <c r="Q12" s="332">
        <v>0</v>
      </c>
      <c r="R12" s="332">
        <v>0</v>
      </c>
      <c r="S12" s="332">
        <f t="shared" si="0"/>
        <v>180679126.84999999</v>
      </c>
      <c r="T12" s="332">
        <v>0</v>
      </c>
    </row>
    <row r="13" spans="1:20" ht="14.5" customHeight="1">
      <c r="B13" s="109" t="s">
        <v>215</v>
      </c>
      <c r="C13" s="71">
        <v>6</v>
      </c>
      <c r="D13" s="332">
        <v>0</v>
      </c>
      <c r="E13" s="332"/>
      <c r="F13" s="332"/>
      <c r="G13" s="332"/>
      <c r="H13" s="332">
        <v>75646938.209999993</v>
      </c>
      <c r="I13" s="332"/>
      <c r="J13" s="332">
        <v>44361059.279999986</v>
      </c>
      <c r="K13" s="332">
        <v>0</v>
      </c>
      <c r="L13" s="332">
        <v>0</v>
      </c>
      <c r="M13" s="332">
        <v>0</v>
      </c>
      <c r="N13" s="332">
        <v>0</v>
      </c>
      <c r="O13" s="332">
        <v>0</v>
      </c>
      <c r="P13" s="332">
        <v>0</v>
      </c>
      <c r="Q13" s="332">
        <v>0</v>
      </c>
      <c r="R13" s="332">
        <v>0</v>
      </c>
      <c r="S13" s="332">
        <f t="shared" si="0"/>
        <v>120007997.48999998</v>
      </c>
      <c r="T13" s="332">
        <v>0</v>
      </c>
    </row>
    <row r="14" spans="1:20" ht="14.5" customHeight="1">
      <c r="B14" s="109" t="s">
        <v>216</v>
      </c>
      <c r="C14" s="71">
        <v>7</v>
      </c>
      <c r="D14" s="332">
        <v>0</v>
      </c>
      <c r="E14" s="332">
        <v>0</v>
      </c>
      <c r="F14" s="332">
        <v>0</v>
      </c>
      <c r="G14" s="332">
        <v>0</v>
      </c>
      <c r="H14" s="332">
        <v>37938180.909999996</v>
      </c>
      <c r="I14" s="332">
        <v>0</v>
      </c>
      <c r="J14" s="332">
        <v>4599996.59</v>
      </c>
      <c r="K14" s="332">
        <v>0</v>
      </c>
      <c r="L14" s="332">
        <v>0</v>
      </c>
      <c r="M14" s="332">
        <v>245149824.71740001</v>
      </c>
      <c r="N14" s="332">
        <v>0</v>
      </c>
      <c r="O14" s="332">
        <v>0</v>
      </c>
      <c r="P14" s="332">
        <v>0</v>
      </c>
      <c r="Q14" s="332">
        <v>0</v>
      </c>
      <c r="R14" s="332">
        <v>0</v>
      </c>
      <c r="S14" s="332">
        <f t="shared" si="0"/>
        <v>287688002.21740001</v>
      </c>
      <c r="T14" s="332">
        <v>0</v>
      </c>
    </row>
    <row r="15" spans="1:20" ht="14.5" customHeight="1">
      <c r="B15" s="109" t="s">
        <v>484</v>
      </c>
      <c r="C15" s="71">
        <v>8</v>
      </c>
      <c r="D15" s="332">
        <v>0</v>
      </c>
      <c r="E15" s="332">
        <v>0</v>
      </c>
      <c r="F15" s="332">
        <v>0</v>
      </c>
      <c r="G15" s="332">
        <v>0</v>
      </c>
      <c r="H15" s="332">
        <v>0</v>
      </c>
      <c r="I15" s="332">
        <v>0</v>
      </c>
      <c r="J15" s="332">
        <v>0</v>
      </c>
      <c r="K15" s="332">
        <v>0</v>
      </c>
      <c r="L15" s="332">
        <v>77510614.839720011</v>
      </c>
      <c r="M15" s="332">
        <v>0</v>
      </c>
      <c r="N15" s="332">
        <v>0</v>
      </c>
      <c r="O15" s="332">
        <v>0</v>
      </c>
      <c r="P15" s="332">
        <v>0</v>
      </c>
      <c r="Q15" s="332">
        <v>0</v>
      </c>
      <c r="R15" s="332">
        <v>0</v>
      </c>
      <c r="S15" s="332">
        <f t="shared" si="0"/>
        <v>77510614.839720011</v>
      </c>
      <c r="T15" s="332">
        <v>0</v>
      </c>
    </row>
    <row r="16" spans="1:20" ht="14.5" customHeight="1">
      <c r="B16" s="109" t="s">
        <v>485</v>
      </c>
      <c r="C16" s="71">
        <v>9</v>
      </c>
      <c r="D16" s="332">
        <v>0</v>
      </c>
      <c r="E16" s="332">
        <v>0</v>
      </c>
      <c r="F16" s="332">
        <v>0</v>
      </c>
      <c r="G16" s="332">
        <v>0</v>
      </c>
      <c r="H16" s="332">
        <v>0</v>
      </c>
      <c r="I16" s="332">
        <v>10281482.604</v>
      </c>
      <c r="J16" s="332">
        <v>897373.09479999996</v>
      </c>
      <c r="K16" s="332">
        <v>0</v>
      </c>
      <c r="L16" s="332">
        <v>0</v>
      </c>
      <c r="M16" s="332">
        <v>2253824.9611999998</v>
      </c>
      <c r="N16" s="332">
        <v>0</v>
      </c>
      <c r="O16" s="332">
        <v>0</v>
      </c>
      <c r="P16" s="332">
        <v>0</v>
      </c>
      <c r="Q16" s="332">
        <v>0</v>
      </c>
      <c r="R16" s="332">
        <v>0</v>
      </c>
      <c r="S16" s="332">
        <f t="shared" si="0"/>
        <v>13432680.66</v>
      </c>
      <c r="T16" s="332">
        <v>0</v>
      </c>
    </row>
    <row r="17" spans="2:20" ht="14.5" customHeight="1">
      <c r="B17" s="109" t="s">
        <v>478</v>
      </c>
      <c r="C17" s="71">
        <v>10</v>
      </c>
      <c r="D17" s="332">
        <v>0</v>
      </c>
      <c r="E17" s="332">
        <v>0</v>
      </c>
      <c r="F17" s="332">
        <v>0</v>
      </c>
      <c r="G17" s="332">
        <v>0</v>
      </c>
      <c r="H17" s="332">
        <v>0</v>
      </c>
      <c r="I17" s="332">
        <v>0</v>
      </c>
      <c r="J17" s="332">
        <v>0</v>
      </c>
      <c r="K17" s="332">
        <v>0</v>
      </c>
      <c r="L17" s="332">
        <v>0</v>
      </c>
      <c r="M17" s="332">
        <v>4962798.4020999996</v>
      </c>
      <c r="N17" s="332">
        <v>3482416.7384000001</v>
      </c>
      <c r="O17" s="332">
        <v>0</v>
      </c>
      <c r="P17" s="332">
        <v>0</v>
      </c>
      <c r="Q17" s="332">
        <v>0</v>
      </c>
      <c r="R17" s="332">
        <v>0</v>
      </c>
      <c r="S17" s="332">
        <f t="shared" si="0"/>
        <v>8445215.1404999997</v>
      </c>
      <c r="T17" s="332">
        <v>0</v>
      </c>
    </row>
    <row r="18" spans="2:20" ht="14.5" customHeight="1">
      <c r="B18" s="109" t="s">
        <v>479</v>
      </c>
      <c r="C18" s="71">
        <v>11</v>
      </c>
      <c r="D18" s="332">
        <v>0</v>
      </c>
      <c r="E18" s="332">
        <v>0</v>
      </c>
      <c r="F18" s="332">
        <v>0</v>
      </c>
      <c r="G18" s="332">
        <v>0</v>
      </c>
      <c r="H18" s="332">
        <v>0</v>
      </c>
      <c r="I18" s="332">
        <v>0</v>
      </c>
      <c r="J18" s="332">
        <v>0</v>
      </c>
      <c r="K18" s="332">
        <v>0</v>
      </c>
      <c r="L18" s="332">
        <v>0</v>
      </c>
      <c r="M18" s="332">
        <v>0</v>
      </c>
      <c r="N18" s="332">
        <v>9446351.3451000005</v>
      </c>
      <c r="O18" s="332">
        <v>0</v>
      </c>
      <c r="P18" s="332">
        <v>0</v>
      </c>
      <c r="Q18" s="332">
        <v>0</v>
      </c>
      <c r="R18" s="332">
        <v>0</v>
      </c>
      <c r="S18" s="332">
        <f t="shared" si="0"/>
        <v>9446351.3451000005</v>
      </c>
      <c r="T18" s="332">
        <f>S18</f>
        <v>9446351.3451000005</v>
      </c>
    </row>
    <row r="19" spans="2:20" ht="14.5" customHeight="1">
      <c r="B19" s="109" t="s">
        <v>480</v>
      </c>
      <c r="C19" s="71">
        <v>12</v>
      </c>
      <c r="D19" s="332">
        <v>0</v>
      </c>
      <c r="E19" s="332">
        <v>0</v>
      </c>
      <c r="F19" s="332">
        <v>0</v>
      </c>
      <c r="G19" s="332">
        <v>20743035.620000001</v>
      </c>
      <c r="H19" s="332">
        <v>0</v>
      </c>
      <c r="I19" s="332">
        <v>0</v>
      </c>
      <c r="J19" s="332">
        <v>0</v>
      </c>
      <c r="K19" s="332">
        <v>0</v>
      </c>
      <c r="L19" s="332">
        <v>0</v>
      </c>
      <c r="M19" s="332">
        <v>0</v>
      </c>
      <c r="N19" s="332">
        <v>0</v>
      </c>
      <c r="O19" s="332">
        <v>0</v>
      </c>
      <c r="P19" s="332">
        <v>0</v>
      </c>
      <c r="Q19" s="332">
        <v>0</v>
      </c>
      <c r="R19" s="332">
        <v>0</v>
      </c>
      <c r="S19" s="332">
        <f t="shared" si="0"/>
        <v>20743035.620000001</v>
      </c>
      <c r="T19" s="332">
        <v>0</v>
      </c>
    </row>
    <row r="20" spans="2:20" ht="14.5" customHeight="1">
      <c r="B20" s="109" t="s">
        <v>486</v>
      </c>
      <c r="C20" s="71">
        <v>13</v>
      </c>
      <c r="D20" s="332">
        <v>0</v>
      </c>
      <c r="E20" s="332">
        <v>0</v>
      </c>
      <c r="F20" s="332">
        <v>0</v>
      </c>
      <c r="G20" s="332">
        <v>0</v>
      </c>
      <c r="H20" s="332">
        <v>0</v>
      </c>
      <c r="I20" s="332">
        <v>0</v>
      </c>
      <c r="J20" s="332">
        <v>0</v>
      </c>
      <c r="K20" s="332">
        <v>0</v>
      </c>
      <c r="L20" s="332">
        <v>0</v>
      </c>
      <c r="M20" s="332">
        <v>0</v>
      </c>
      <c r="N20" s="332">
        <v>0</v>
      </c>
      <c r="O20" s="332">
        <v>0</v>
      </c>
      <c r="P20" s="332">
        <v>0</v>
      </c>
      <c r="Q20" s="332">
        <v>0</v>
      </c>
      <c r="R20" s="332">
        <v>0</v>
      </c>
      <c r="S20" s="332">
        <f t="shared" si="0"/>
        <v>0</v>
      </c>
      <c r="T20" s="332">
        <v>0</v>
      </c>
    </row>
    <row r="21" spans="2:20" ht="14.5" customHeight="1">
      <c r="B21" s="109" t="s">
        <v>487</v>
      </c>
      <c r="C21" s="71">
        <v>14</v>
      </c>
      <c r="D21" s="332">
        <v>0</v>
      </c>
      <c r="E21" s="332">
        <v>0</v>
      </c>
      <c r="F21" s="332">
        <v>0</v>
      </c>
      <c r="G21" s="332">
        <v>0</v>
      </c>
      <c r="H21" s="332">
        <v>0</v>
      </c>
      <c r="I21" s="332">
        <v>0</v>
      </c>
      <c r="J21" s="332">
        <v>0</v>
      </c>
      <c r="K21" s="332">
        <v>0</v>
      </c>
      <c r="L21" s="332">
        <v>0</v>
      </c>
      <c r="M21" s="332">
        <v>0</v>
      </c>
      <c r="N21" s="332">
        <v>0</v>
      </c>
      <c r="O21" s="332">
        <v>0</v>
      </c>
      <c r="P21" s="332">
        <v>0</v>
      </c>
      <c r="Q21" s="332">
        <v>0</v>
      </c>
      <c r="R21" s="332">
        <v>0</v>
      </c>
      <c r="S21" s="332">
        <f t="shared" si="0"/>
        <v>0</v>
      </c>
      <c r="T21" s="332">
        <v>0</v>
      </c>
    </row>
    <row r="22" spans="2:20" ht="14.5" customHeight="1">
      <c r="B22" s="109" t="s">
        <v>488</v>
      </c>
      <c r="C22" s="71">
        <v>15</v>
      </c>
      <c r="D22" s="332">
        <v>0</v>
      </c>
      <c r="E22" s="332">
        <v>0</v>
      </c>
      <c r="F22" s="332">
        <v>0</v>
      </c>
      <c r="G22" s="332">
        <v>0</v>
      </c>
      <c r="H22" s="332">
        <v>0</v>
      </c>
      <c r="I22" s="332">
        <v>0</v>
      </c>
      <c r="J22" s="332">
        <v>0</v>
      </c>
      <c r="K22" s="332">
        <v>0</v>
      </c>
      <c r="L22" s="332">
        <v>0</v>
      </c>
      <c r="M22" s="332">
        <v>0</v>
      </c>
      <c r="N22" s="332">
        <v>0</v>
      </c>
      <c r="O22" s="332">
        <v>0</v>
      </c>
      <c r="P22" s="332">
        <v>0</v>
      </c>
      <c r="Q22" s="332">
        <v>0</v>
      </c>
      <c r="R22" s="332">
        <v>0</v>
      </c>
      <c r="S22" s="332">
        <f t="shared" si="0"/>
        <v>0</v>
      </c>
      <c r="T22" s="332">
        <v>0</v>
      </c>
    </row>
    <row r="23" spans="2:20" ht="14.5" customHeight="1">
      <c r="B23" s="109" t="s">
        <v>219</v>
      </c>
      <c r="C23" s="71">
        <v>16</v>
      </c>
      <c r="D23" s="332">
        <v>44498709.210000001</v>
      </c>
      <c r="E23" s="332">
        <v>0</v>
      </c>
      <c r="F23" s="332">
        <v>0</v>
      </c>
      <c r="G23" s="332">
        <v>0</v>
      </c>
      <c r="H23" s="332">
        <v>0</v>
      </c>
      <c r="I23" s="332">
        <v>0</v>
      </c>
      <c r="J23" s="332">
        <v>0</v>
      </c>
      <c r="K23" s="332">
        <v>0</v>
      </c>
      <c r="L23" s="332">
        <v>0</v>
      </c>
      <c r="M23" s="332">
        <v>73262356.896300003</v>
      </c>
      <c r="N23" s="332">
        <v>0</v>
      </c>
      <c r="O23" s="332">
        <v>27912497.510000002</v>
      </c>
      <c r="P23" s="332">
        <v>0</v>
      </c>
      <c r="Q23" s="332">
        <v>0</v>
      </c>
      <c r="R23" s="332">
        <v>0</v>
      </c>
      <c r="S23" s="332">
        <f t="shared" si="0"/>
        <v>145673563.61629999</v>
      </c>
      <c r="T23" s="332">
        <v>0</v>
      </c>
    </row>
    <row r="24" spans="2:20" ht="14.5" customHeight="1">
      <c r="B24" s="220" t="s">
        <v>482</v>
      </c>
      <c r="C24" s="127">
        <v>17</v>
      </c>
      <c r="D24" s="332">
        <f>SUM(D8:D23)</f>
        <v>4676069070.8700008</v>
      </c>
      <c r="E24" s="352">
        <f t="shared" ref="E24:R24" si="1">SUM(E8:E23)</f>
        <v>0</v>
      </c>
      <c r="F24" s="332">
        <f t="shared" si="1"/>
        <v>0</v>
      </c>
      <c r="G24" s="352">
        <f t="shared" si="1"/>
        <v>20743035.620000001</v>
      </c>
      <c r="H24" s="352">
        <f t="shared" si="1"/>
        <v>113585119.11999999</v>
      </c>
      <c r="I24" s="352">
        <f t="shared" si="1"/>
        <v>10281482.604</v>
      </c>
      <c r="J24" s="352">
        <f t="shared" si="1"/>
        <v>49858428.964799993</v>
      </c>
      <c r="K24" s="332">
        <f t="shared" si="1"/>
        <v>0</v>
      </c>
      <c r="L24" s="352">
        <f t="shared" si="1"/>
        <v>77510614.839720011</v>
      </c>
      <c r="M24" s="352">
        <v>325628805.14697099</v>
      </c>
      <c r="N24" s="352">
        <f t="shared" si="1"/>
        <v>12928768.083500002</v>
      </c>
      <c r="O24" s="352">
        <f t="shared" si="1"/>
        <v>27912497.510000002</v>
      </c>
      <c r="P24" s="332">
        <f t="shared" si="1"/>
        <v>0</v>
      </c>
      <c r="Q24" s="332">
        <f t="shared" si="1"/>
        <v>0</v>
      </c>
      <c r="R24" s="332">
        <f t="shared" si="1"/>
        <v>0</v>
      </c>
      <c r="S24" s="332">
        <v>5868409601.5041399</v>
      </c>
      <c r="T24" s="332">
        <f>SUM(T8:T23)</f>
        <v>9446351.3451000005</v>
      </c>
    </row>
    <row r="26" spans="2:20">
      <c r="D26" s="371"/>
      <c r="L26" s="350"/>
    </row>
    <row r="27" spans="2:20">
      <c r="D27" s="371"/>
      <c r="L27" s="353"/>
      <c r="O27" s="351"/>
    </row>
    <row r="28" spans="2:20">
      <c r="D28" s="371"/>
      <c r="L28" s="353"/>
    </row>
    <row r="29" spans="2:20">
      <c r="D29" s="371"/>
      <c r="L29" s="353"/>
    </row>
    <row r="30" spans="2:20">
      <c r="D30" s="371"/>
      <c r="L30" s="353"/>
    </row>
    <row r="31" spans="2:20">
      <c r="D31" s="371"/>
      <c r="L31" s="353"/>
    </row>
    <row r="32" spans="2:20">
      <c r="D32" s="371"/>
      <c r="L32" s="353"/>
    </row>
    <row r="33" spans="4:12">
      <c r="D33" s="371"/>
      <c r="L33" s="353"/>
    </row>
    <row r="34" spans="4:12">
      <c r="D34" s="371"/>
      <c r="L34" s="353"/>
    </row>
    <row r="35" spans="4:12">
      <c r="D35" s="371"/>
      <c r="L35" s="353"/>
    </row>
    <row r="36" spans="4:12">
      <c r="D36" s="371"/>
      <c r="L36" s="353"/>
    </row>
    <row r="37" spans="4:12">
      <c r="D37" s="371"/>
      <c r="L37" s="353"/>
    </row>
    <row r="38" spans="4:12">
      <c r="D38" s="371"/>
    </row>
  </sheetData>
  <mergeCells count="4">
    <mergeCell ref="D5:R5"/>
    <mergeCell ref="S5:S6"/>
    <mergeCell ref="T5:T6"/>
    <mergeCell ref="B2:T2"/>
  </mergeCells>
  <pageMargins left="0.70866141732283472" right="0.70866141732283472" top="0.74803149606299213" bottom="0.74803149606299213" header="0.31496062992125984" footer="0.31496062992125984"/>
  <pageSetup paperSize="9" scale="35" orientation="landscape" r:id="rId1"/>
  <headerFooter>
    <oddHeader>&amp;CEN
Annex 23</oddHeader>
    <oddFooter>&amp;C&amp;"Calibri"&amp;11&amp;K000000&amp;P_x000D_&amp;1#&amp;"Calibri"&amp;10&amp;K000000Internal</oddFooter>
  </headerFooter>
  <ignoredErrors>
    <ignoredError sqref="S8:S23" formulaRange="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70D7C-490A-4AA4-A994-82F173C11211}">
  <sheetPr codeName="Sheet41">
    <pageSetUpPr fitToPage="1"/>
  </sheetPr>
  <dimension ref="B1:P10"/>
  <sheetViews>
    <sheetView showGridLines="0" zoomScale="80" zoomScaleNormal="80" workbookViewId="0"/>
  </sheetViews>
  <sheetFormatPr defaultColWidth="9.1796875" defaultRowHeight="14.5"/>
  <cols>
    <col min="1" max="1" width="2.54296875" style="34" customWidth="1"/>
    <col min="2" max="2" width="17.26953125" style="34" customWidth="1"/>
    <col min="3" max="3" width="20" style="34" customWidth="1"/>
    <col min="4" max="4" width="7.54296875" style="34" customWidth="1"/>
    <col min="5" max="16" width="18.54296875" style="34" customWidth="1"/>
    <col min="17" max="16384" width="9.1796875" style="34"/>
  </cols>
  <sheetData>
    <row r="1" spans="2:16" ht="10.15" customHeight="1">
      <c r="O1" s="50"/>
    </row>
    <row r="2" spans="2:16" ht="28" customHeight="1">
      <c r="B2" s="446" t="s">
        <v>951</v>
      </c>
      <c r="C2" s="446"/>
      <c r="D2" s="446"/>
      <c r="E2" s="446"/>
      <c r="F2" s="446"/>
      <c r="G2" s="446"/>
      <c r="H2" s="446"/>
      <c r="I2" s="446"/>
      <c r="J2" s="446"/>
      <c r="K2" s="446"/>
      <c r="L2" s="446"/>
      <c r="M2" s="446"/>
      <c r="N2" s="446"/>
      <c r="O2" s="446"/>
      <c r="P2" s="446"/>
    </row>
    <row r="3" spans="2:16" ht="14.5" customHeight="1">
      <c r="B3" s="244" t="s">
        <v>1</v>
      </c>
    </row>
    <row r="4" spans="2:16">
      <c r="B4" s="11"/>
    </row>
    <row r="5" spans="2:16" ht="58">
      <c r="B5" s="11"/>
      <c r="D5" s="257"/>
      <c r="E5" s="257" t="s">
        <v>275</v>
      </c>
      <c r="F5" s="257" t="s">
        <v>276</v>
      </c>
      <c r="G5" s="258" t="s">
        <v>277</v>
      </c>
      <c r="H5" s="258" t="s">
        <v>278</v>
      </c>
      <c r="I5" s="258" t="s">
        <v>221</v>
      </c>
      <c r="J5" s="258" t="s">
        <v>222</v>
      </c>
      <c r="K5" s="258" t="s">
        <v>223</v>
      </c>
      <c r="L5" s="258" t="s">
        <v>224</v>
      </c>
      <c r="M5" s="257" t="s">
        <v>279</v>
      </c>
      <c r="N5" s="257" t="s">
        <v>280</v>
      </c>
      <c r="O5" s="257" t="s">
        <v>272</v>
      </c>
      <c r="P5" s="257" t="s">
        <v>281</v>
      </c>
    </row>
    <row r="6" spans="2:16">
      <c r="B6" s="11"/>
      <c r="D6" s="70" t="s">
        <v>0</v>
      </c>
      <c r="E6" s="69" t="s">
        <v>5</v>
      </c>
      <c r="F6" s="69" t="s">
        <v>6</v>
      </c>
      <c r="G6" s="69" t="s">
        <v>35</v>
      </c>
      <c r="H6" s="69" t="s">
        <v>36</v>
      </c>
      <c r="I6" s="69" t="s">
        <v>77</v>
      </c>
      <c r="J6" s="69" t="s">
        <v>78</v>
      </c>
      <c r="K6" s="69" t="s">
        <v>79</v>
      </c>
      <c r="L6" s="69" t="s">
        <v>82</v>
      </c>
      <c r="M6" s="69" t="s">
        <v>83</v>
      </c>
      <c r="N6" s="69" t="s">
        <v>84</v>
      </c>
      <c r="O6" s="69" t="s">
        <v>85</v>
      </c>
      <c r="P6" s="69" t="s">
        <v>86</v>
      </c>
    </row>
    <row r="7" spans="2:16">
      <c r="B7" s="482" t="s">
        <v>950</v>
      </c>
      <c r="C7" s="484"/>
      <c r="D7" s="68" t="s">
        <v>1457</v>
      </c>
      <c r="E7" s="359">
        <v>25619874126.720001</v>
      </c>
      <c r="F7" s="359">
        <v>1668333868.98</v>
      </c>
      <c r="G7" s="359">
        <v>100.48146759926503</v>
      </c>
      <c r="H7" s="359">
        <v>25974936659.667904</v>
      </c>
      <c r="I7" s="381">
        <v>2.3134330507416916E-2</v>
      </c>
      <c r="J7" s="359">
        <v>368895</v>
      </c>
      <c r="K7" s="381">
        <v>0.13350907665959699</v>
      </c>
      <c r="L7" s="359"/>
      <c r="M7" s="359">
        <v>2572734373.1903</v>
      </c>
      <c r="N7" s="419">
        <f>H7/M7</f>
        <v>10.096237268155235</v>
      </c>
      <c r="O7" s="359">
        <v>83490275.358799994</v>
      </c>
      <c r="P7" s="359">
        <v>-71335528.129199997</v>
      </c>
    </row>
    <row r="8" spans="2:16">
      <c r="B8" s="482" t="s">
        <v>949</v>
      </c>
      <c r="C8" s="484"/>
      <c r="D8" s="68" t="s">
        <v>1458</v>
      </c>
      <c r="E8" s="332"/>
      <c r="F8" s="332"/>
      <c r="G8" s="332"/>
      <c r="H8" s="332"/>
      <c r="I8" s="83"/>
      <c r="J8" s="332"/>
      <c r="K8" s="83"/>
      <c r="L8" s="332"/>
      <c r="M8" s="332"/>
      <c r="N8" s="332"/>
      <c r="O8" s="332"/>
      <c r="P8" s="332"/>
    </row>
    <row r="10" spans="2:16">
      <c r="B10" s="509" t="s">
        <v>1636</v>
      </c>
      <c r="C10" s="510"/>
      <c r="D10" s="510"/>
      <c r="E10" s="511"/>
    </row>
  </sheetData>
  <mergeCells count="4">
    <mergeCell ref="B8:C8"/>
    <mergeCell ref="B2:P2"/>
    <mergeCell ref="B7:C7"/>
    <mergeCell ref="B10:E10"/>
  </mergeCells>
  <pageMargins left="0.70866141732283472" right="0.70866141732283472" top="0.74803149606299213" bottom="0.74803149606299213" header="0.31496062992125984" footer="0.31496062992125984"/>
  <pageSetup paperSize="9" scale="48" fitToHeight="0" orientation="landscape" r:id="rId1"/>
  <headerFooter>
    <oddHeader>&amp;CEN
Annex XXI</oddHeader>
    <oddFooter>&amp;C&amp;"Calibri"&amp;11&amp;K000000&amp;P_x000D_&amp;1#&amp;"Calibri"&amp;10&amp;K000000Internal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E71AB-A2FC-413A-B6A8-1AFC57414014}">
  <sheetPr codeName="Sheet361">
    <pageSetUpPr fitToPage="1"/>
  </sheetPr>
  <dimension ref="B1:P28"/>
  <sheetViews>
    <sheetView workbookViewId="0"/>
  </sheetViews>
  <sheetFormatPr defaultColWidth="9.1796875" defaultRowHeight="14.5"/>
  <cols>
    <col min="1" max="1" width="2.54296875" style="34" customWidth="1"/>
    <col min="2" max="2" width="17.26953125" style="34" customWidth="1"/>
    <col min="3" max="3" width="20" style="34" customWidth="1"/>
    <col min="4" max="4" width="7.54296875" style="34" customWidth="1"/>
    <col min="5" max="16" width="14.1796875" style="34" customWidth="1"/>
    <col min="17" max="16384" width="9.1796875" style="34"/>
  </cols>
  <sheetData>
    <row r="1" spans="2:16" ht="10.15" customHeight="1">
      <c r="O1" s="50"/>
    </row>
    <row r="2" spans="2:16" ht="28" customHeight="1">
      <c r="B2" s="446" t="s">
        <v>810</v>
      </c>
      <c r="C2" s="446"/>
      <c r="D2" s="446"/>
      <c r="E2" s="446"/>
      <c r="F2" s="446"/>
      <c r="G2" s="446"/>
      <c r="H2" s="446"/>
      <c r="I2" s="446"/>
      <c r="J2" s="446"/>
      <c r="K2" s="446"/>
      <c r="L2" s="446"/>
      <c r="M2" s="446"/>
      <c r="N2" s="446"/>
      <c r="O2" s="446"/>
      <c r="P2" s="446"/>
    </row>
    <row r="3" spans="2:16" ht="14.5" customHeight="1">
      <c r="B3" s="244" t="s">
        <v>1</v>
      </c>
    </row>
    <row r="4" spans="2:16">
      <c r="B4" s="11"/>
    </row>
    <row r="5" spans="2:16">
      <c r="B5" s="519" t="s">
        <v>952</v>
      </c>
      <c r="C5" s="519"/>
      <c r="D5" s="520"/>
      <c r="E5" s="296"/>
      <c r="F5" s="297"/>
      <c r="G5" s="297"/>
      <c r="H5" s="297"/>
      <c r="I5" s="297"/>
      <c r="J5" s="297"/>
      <c r="K5" s="298"/>
    </row>
    <row r="6" spans="2:16">
      <c r="B6" s="11"/>
    </row>
    <row r="7" spans="2:16" ht="72.5">
      <c r="B7" s="521" t="s">
        <v>273</v>
      </c>
      <c r="C7" s="230" t="s">
        <v>274</v>
      </c>
      <c r="D7" s="230"/>
      <c r="E7" s="230" t="s">
        <v>275</v>
      </c>
      <c r="F7" s="230" t="s">
        <v>276</v>
      </c>
      <c r="G7" s="237" t="s">
        <v>277</v>
      </c>
      <c r="H7" s="237" t="s">
        <v>278</v>
      </c>
      <c r="I7" s="237" t="s">
        <v>221</v>
      </c>
      <c r="J7" s="237" t="s">
        <v>222</v>
      </c>
      <c r="K7" s="237" t="s">
        <v>223</v>
      </c>
      <c r="L7" s="237" t="s">
        <v>224</v>
      </c>
      <c r="M7" s="230" t="s">
        <v>279</v>
      </c>
      <c r="N7" s="230" t="s">
        <v>280</v>
      </c>
      <c r="O7" s="230" t="s">
        <v>272</v>
      </c>
      <c r="P7" s="230" t="s">
        <v>281</v>
      </c>
    </row>
    <row r="8" spans="2:16">
      <c r="B8" s="522"/>
      <c r="C8" s="236" t="s">
        <v>4</v>
      </c>
      <c r="D8" s="70" t="s">
        <v>0</v>
      </c>
      <c r="E8" s="69" t="s">
        <v>5</v>
      </c>
      <c r="F8" s="69" t="s">
        <v>6</v>
      </c>
      <c r="G8" s="69" t="s">
        <v>35</v>
      </c>
      <c r="H8" s="69" t="s">
        <v>36</v>
      </c>
      <c r="I8" s="69" t="s">
        <v>77</v>
      </c>
      <c r="J8" s="69" t="s">
        <v>78</v>
      </c>
      <c r="K8" s="69" t="s">
        <v>79</v>
      </c>
      <c r="L8" s="69" t="s">
        <v>82</v>
      </c>
      <c r="M8" s="69" t="s">
        <v>83</v>
      </c>
      <c r="N8" s="69" t="s">
        <v>84</v>
      </c>
      <c r="O8" s="69" t="s">
        <v>85</v>
      </c>
      <c r="P8" s="69" t="s">
        <v>86</v>
      </c>
    </row>
    <row r="9" spans="2:16">
      <c r="B9" s="78"/>
      <c r="C9" s="79" t="s">
        <v>226</v>
      </c>
      <c r="D9" s="68" t="s">
        <v>102</v>
      </c>
      <c r="E9" s="332"/>
      <c r="F9" s="332"/>
      <c r="G9" s="332"/>
      <c r="H9" s="332"/>
      <c r="I9" s="331"/>
      <c r="J9" s="332"/>
      <c r="K9" s="331"/>
      <c r="L9" s="332"/>
      <c r="M9" s="332"/>
      <c r="N9" s="332"/>
      <c r="O9" s="332"/>
      <c r="P9" s="332"/>
    </row>
    <row r="10" spans="2:16">
      <c r="B10" s="80"/>
      <c r="C10" s="81" t="s">
        <v>282</v>
      </c>
      <c r="D10" s="68" t="s">
        <v>103</v>
      </c>
      <c r="E10" s="332"/>
      <c r="F10" s="332"/>
      <c r="G10" s="332"/>
      <c r="H10" s="332"/>
      <c r="I10" s="331"/>
      <c r="J10" s="332"/>
      <c r="K10" s="331"/>
      <c r="L10" s="332"/>
      <c r="M10" s="332"/>
      <c r="N10" s="332"/>
      <c r="O10" s="332"/>
      <c r="P10" s="332"/>
    </row>
    <row r="11" spans="2:16">
      <c r="B11" s="80"/>
      <c r="C11" s="81" t="s">
        <v>283</v>
      </c>
      <c r="D11" s="68" t="s">
        <v>107</v>
      </c>
      <c r="E11" s="332"/>
      <c r="F11" s="332"/>
      <c r="G11" s="332"/>
      <c r="H11" s="332"/>
      <c r="I11" s="331"/>
      <c r="J11" s="332"/>
      <c r="K11" s="331"/>
      <c r="L11" s="332"/>
      <c r="M11" s="332"/>
      <c r="N11" s="332"/>
      <c r="O11" s="332"/>
      <c r="P11" s="332"/>
    </row>
    <row r="12" spans="2:16">
      <c r="B12" s="80"/>
      <c r="C12" s="79" t="s">
        <v>227</v>
      </c>
      <c r="D12" s="68" t="s">
        <v>108</v>
      </c>
      <c r="E12" s="332"/>
      <c r="F12" s="332"/>
      <c r="G12" s="332"/>
      <c r="H12" s="332"/>
      <c r="I12" s="331"/>
      <c r="J12" s="332"/>
      <c r="K12" s="331"/>
      <c r="L12" s="332"/>
      <c r="M12" s="332"/>
      <c r="N12" s="332"/>
      <c r="O12" s="332"/>
      <c r="P12" s="332"/>
    </row>
    <row r="13" spans="2:16">
      <c r="B13" s="80"/>
      <c r="C13" s="79" t="s">
        <v>228</v>
      </c>
      <c r="D13" s="68" t="s">
        <v>109</v>
      </c>
      <c r="E13" s="332"/>
      <c r="F13" s="332"/>
      <c r="G13" s="332"/>
      <c r="H13" s="332"/>
      <c r="I13" s="331"/>
      <c r="J13" s="332"/>
      <c r="K13" s="331"/>
      <c r="L13" s="332"/>
      <c r="M13" s="332"/>
      <c r="N13" s="332"/>
      <c r="O13" s="332"/>
      <c r="P13" s="332"/>
    </row>
    <row r="14" spans="2:16">
      <c r="B14" s="80"/>
      <c r="C14" s="79" t="s">
        <v>229</v>
      </c>
      <c r="D14" s="68" t="s">
        <v>110</v>
      </c>
      <c r="E14" s="332"/>
      <c r="F14" s="332"/>
      <c r="G14" s="332"/>
      <c r="H14" s="332"/>
      <c r="I14" s="331"/>
      <c r="J14" s="332"/>
      <c r="K14" s="331"/>
      <c r="L14" s="332"/>
      <c r="M14" s="332"/>
      <c r="N14" s="332"/>
      <c r="O14" s="332"/>
      <c r="P14" s="332"/>
    </row>
    <row r="15" spans="2:16">
      <c r="B15" s="80"/>
      <c r="C15" s="79" t="s">
        <v>230</v>
      </c>
      <c r="D15" s="68" t="s">
        <v>115</v>
      </c>
      <c r="E15" s="332"/>
      <c r="F15" s="332"/>
      <c r="G15" s="332"/>
      <c r="H15" s="332"/>
      <c r="I15" s="331"/>
      <c r="J15" s="332"/>
      <c r="K15" s="331"/>
      <c r="L15" s="332"/>
      <c r="M15" s="332"/>
      <c r="N15" s="332"/>
      <c r="O15" s="332"/>
      <c r="P15" s="332"/>
    </row>
    <row r="16" spans="2:16">
      <c r="B16" s="80"/>
      <c r="C16" s="81" t="s">
        <v>284</v>
      </c>
      <c r="D16" s="68" t="s">
        <v>111</v>
      </c>
      <c r="E16" s="332"/>
      <c r="F16" s="332"/>
      <c r="G16" s="332"/>
      <c r="H16" s="332"/>
      <c r="I16" s="331"/>
      <c r="J16" s="332"/>
      <c r="K16" s="331"/>
      <c r="L16" s="332"/>
      <c r="M16" s="332"/>
      <c r="N16" s="332"/>
      <c r="O16" s="332"/>
      <c r="P16" s="332"/>
    </row>
    <row r="17" spans="2:16">
      <c r="B17" s="80"/>
      <c r="C17" s="81" t="s">
        <v>285</v>
      </c>
      <c r="D17" s="68" t="s">
        <v>112</v>
      </c>
      <c r="E17" s="332"/>
      <c r="F17" s="332"/>
      <c r="G17" s="332"/>
      <c r="H17" s="332"/>
      <c r="I17" s="331"/>
      <c r="J17" s="332"/>
      <c r="K17" s="331"/>
      <c r="L17" s="332"/>
      <c r="M17" s="332"/>
      <c r="N17" s="332"/>
      <c r="O17" s="332"/>
      <c r="P17" s="332"/>
    </row>
    <row r="18" spans="2:16">
      <c r="B18" s="80"/>
      <c r="C18" s="79" t="s">
        <v>231</v>
      </c>
      <c r="D18" s="68" t="s">
        <v>113</v>
      </c>
      <c r="E18" s="332"/>
      <c r="F18" s="332"/>
      <c r="G18" s="332"/>
      <c r="H18" s="332"/>
      <c r="I18" s="331"/>
      <c r="J18" s="332"/>
      <c r="K18" s="331"/>
      <c r="L18" s="332"/>
      <c r="M18" s="332"/>
      <c r="N18" s="332"/>
      <c r="O18" s="332"/>
      <c r="P18" s="332"/>
    </row>
    <row r="19" spans="2:16">
      <c r="B19" s="80"/>
      <c r="C19" s="81" t="s">
        <v>286</v>
      </c>
      <c r="D19" s="68" t="s">
        <v>358</v>
      </c>
      <c r="E19" s="332"/>
      <c r="F19" s="332"/>
      <c r="G19" s="332"/>
      <c r="H19" s="332"/>
      <c r="I19" s="331"/>
      <c r="J19" s="332"/>
      <c r="K19" s="331"/>
      <c r="L19" s="332"/>
      <c r="M19" s="332"/>
      <c r="N19" s="332"/>
      <c r="O19" s="332"/>
      <c r="P19" s="332"/>
    </row>
    <row r="20" spans="2:16">
      <c r="B20" s="80"/>
      <c r="C20" s="81" t="s">
        <v>287</v>
      </c>
      <c r="D20" s="68" t="s">
        <v>116</v>
      </c>
      <c r="E20" s="332"/>
      <c r="F20" s="332"/>
      <c r="G20" s="332"/>
      <c r="H20" s="332"/>
      <c r="I20" s="331"/>
      <c r="J20" s="332"/>
      <c r="K20" s="331"/>
      <c r="L20" s="332"/>
      <c r="M20" s="332"/>
      <c r="N20" s="332"/>
      <c r="O20" s="332"/>
      <c r="P20" s="332"/>
    </row>
    <row r="21" spans="2:16">
      <c r="B21" s="80"/>
      <c r="C21" s="79" t="s">
        <v>232</v>
      </c>
      <c r="D21" s="68" t="s">
        <v>118</v>
      </c>
      <c r="E21" s="332"/>
      <c r="F21" s="332"/>
      <c r="G21" s="332"/>
      <c r="H21" s="332"/>
      <c r="I21" s="331"/>
      <c r="J21" s="332"/>
      <c r="K21" s="331"/>
      <c r="L21" s="332"/>
      <c r="M21" s="332"/>
      <c r="N21" s="332"/>
      <c r="O21" s="332"/>
      <c r="P21" s="332"/>
    </row>
    <row r="22" spans="2:16">
      <c r="B22" s="80"/>
      <c r="C22" s="81" t="s">
        <v>288</v>
      </c>
      <c r="D22" s="68" t="s">
        <v>119</v>
      </c>
      <c r="E22" s="332"/>
      <c r="F22" s="332"/>
      <c r="G22" s="332"/>
      <c r="H22" s="332"/>
      <c r="I22" s="331"/>
      <c r="J22" s="332"/>
      <c r="K22" s="331"/>
      <c r="L22" s="332"/>
      <c r="M22" s="332"/>
      <c r="N22" s="332"/>
      <c r="O22" s="332"/>
      <c r="P22" s="332"/>
    </row>
    <row r="23" spans="2:16">
      <c r="B23" s="80"/>
      <c r="C23" s="81" t="s">
        <v>289</v>
      </c>
      <c r="D23" s="68" t="s">
        <v>120</v>
      </c>
      <c r="E23" s="332"/>
      <c r="F23" s="332"/>
      <c r="G23" s="332"/>
      <c r="H23" s="332"/>
      <c r="I23" s="331"/>
      <c r="J23" s="332"/>
      <c r="K23" s="331"/>
      <c r="L23" s="332"/>
      <c r="M23" s="332"/>
      <c r="N23" s="332"/>
      <c r="O23" s="332"/>
      <c r="P23" s="332"/>
    </row>
    <row r="24" spans="2:16">
      <c r="B24" s="80"/>
      <c r="C24" s="81" t="s">
        <v>290</v>
      </c>
      <c r="D24" s="68" t="s">
        <v>121</v>
      </c>
      <c r="E24" s="332"/>
      <c r="F24" s="332"/>
      <c r="G24" s="332"/>
      <c r="H24" s="332"/>
      <c r="I24" s="331"/>
      <c r="J24" s="332"/>
      <c r="K24" s="331"/>
      <c r="L24" s="332"/>
      <c r="M24" s="332"/>
      <c r="N24" s="332"/>
      <c r="O24" s="332"/>
      <c r="P24" s="332"/>
    </row>
    <row r="25" spans="2:16">
      <c r="B25" s="82"/>
      <c r="C25" s="79" t="s">
        <v>233</v>
      </c>
      <c r="D25" s="68" t="s">
        <v>122</v>
      </c>
      <c r="E25" s="332"/>
      <c r="F25" s="332"/>
      <c r="G25" s="332"/>
      <c r="H25" s="332"/>
      <c r="I25" s="331"/>
      <c r="J25" s="332"/>
      <c r="K25" s="331"/>
      <c r="L25" s="332"/>
      <c r="M25" s="332"/>
      <c r="N25" s="332"/>
      <c r="O25" s="332"/>
      <c r="P25" s="332"/>
    </row>
    <row r="26" spans="2:16">
      <c r="B26" s="523" t="str">
        <f>"Total " &amp; E5</f>
        <v xml:space="preserve">Total </v>
      </c>
      <c r="C26" s="524"/>
      <c r="D26" s="68" t="s">
        <v>123</v>
      </c>
      <c r="E26" s="332"/>
      <c r="F26" s="332"/>
      <c r="G26" s="332"/>
      <c r="H26" s="332"/>
      <c r="I26" s="331"/>
      <c r="J26" s="332"/>
      <c r="K26" s="331"/>
      <c r="L26" s="332"/>
      <c r="M26" s="332"/>
      <c r="N26" s="332"/>
      <c r="O26" s="332"/>
      <c r="P26" s="332"/>
    </row>
    <row r="28" spans="2:16">
      <c r="B28" s="174" t="s">
        <v>953</v>
      </c>
    </row>
  </sheetData>
  <mergeCells count="4">
    <mergeCell ref="B5:D5"/>
    <mergeCell ref="B2:P2"/>
    <mergeCell ref="B7:B8"/>
    <mergeCell ref="B26:C26"/>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259F6-3D9C-4CAC-A7B1-CEF984906637}">
  <sheetPr codeName="Sheet4">
    <pageSetUpPr fitToPage="1"/>
  </sheetPr>
  <dimension ref="B1:P30"/>
  <sheetViews>
    <sheetView showGridLines="0" zoomScale="80" zoomScaleNormal="80" workbookViewId="0"/>
  </sheetViews>
  <sheetFormatPr defaultColWidth="9.1796875" defaultRowHeight="14.5"/>
  <cols>
    <col min="1" max="1" width="2.54296875" style="34" customWidth="1"/>
    <col min="2" max="2" width="17.26953125" style="34" customWidth="1"/>
    <col min="3" max="3" width="20" style="34" customWidth="1"/>
    <col min="4" max="4" width="7.54296875" style="34" customWidth="1"/>
    <col min="5" max="5" width="16.81640625" style="34" customWidth="1"/>
    <col min="6" max="6" width="15.7265625" style="34" customWidth="1"/>
    <col min="7" max="7" width="14.1796875" style="34" customWidth="1"/>
    <col min="8" max="8" width="16.26953125" style="34" customWidth="1"/>
    <col min="9" max="12" width="14.1796875" style="34" customWidth="1"/>
    <col min="13" max="13" width="16.453125" style="34" customWidth="1"/>
    <col min="14" max="16" width="14.1796875" style="34" customWidth="1"/>
    <col min="17" max="16384" width="9.1796875" style="34"/>
  </cols>
  <sheetData>
    <row r="1" spans="2:16" ht="10.15" customHeight="1">
      <c r="O1" s="50"/>
    </row>
    <row r="2" spans="2:16" ht="28" customHeight="1">
      <c r="B2" s="446" t="s">
        <v>810</v>
      </c>
      <c r="C2" s="446"/>
      <c r="D2" s="446"/>
      <c r="E2" s="446"/>
      <c r="F2" s="446"/>
      <c r="G2" s="446"/>
      <c r="H2" s="446"/>
      <c r="I2" s="446"/>
      <c r="J2" s="446"/>
      <c r="K2" s="446"/>
      <c r="L2" s="446"/>
      <c r="M2" s="446"/>
      <c r="N2" s="446"/>
      <c r="O2" s="446"/>
      <c r="P2" s="446"/>
    </row>
    <row r="3" spans="2:16" ht="14.5" customHeight="1">
      <c r="B3" s="244" t="s">
        <v>1</v>
      </c>
    </row>
    <row r="4" spans="2:16">
      <c r="B4" s="11"/>
    </row>
    <row r="5" spans="2:16">
      <c r="B5" s="519" t="s">
        <v>952</v>
      </c>
      <c r="C5" s="519"/>
      <c r="D5" s="520"/>
      <c r="E5" s="296" t="s">
        <v>1582</v>
      </c>
      <c r="F5" s="297"/>
      <c r="G5" s="297"/>
      <c r="H5" s="297"/>
      <c r="I5" s="297"/>
      <c r="J5" s="297"/>
      <c r="K5" s="298"/>
    </row>
    <row r="6" spans="2:16">
      <c r="B6" s="11"/>
    </row>
    <row r="7" spans="2:16" ht="58">
      <c r="B7" s="521" t="s">
        <v>273</v>
      </c>
      <c r="C7" s="333" t="s">
        <v>274</v>
      </c>
      <c r="D7" s="333"/>
      <c r="E7" s="333" t="s">
        <v>275</v>
      </c>
      <c r="F7" s="333" t="s">
        <v>276</v>
      </c>
      <c r="G7" s="336" t="s">
        <v>277</v>
      </c>
      <c r="H7" s="336" t="s">
        <v>278</v>
      </c>
      <c r="I7" s="336" t="s">
        <v>221</v>
      </c>
      <c r="J7" s="336" t="s">
        <v>222</v>
      </c>
      <c r="K7" s="336" t="s">
        <v>223</v>
      </c>
      <c r="L7" s="336" t="s">
        <v>224</v>
      </c>
      <c r="M7" s="333" t="s">
        <v>279</v>
      </c>
      <c r="N7" s="333" t="s">
        <v>280</v>
      </c>
      <c r="O7" s="333" t="s">
        <v>272</v>
      </c>
      <c r="P7" s="333" t="s">
        <v>281</v>
      </c>
    </row>
    <row r="8" spans="2:16">
      <c r="B8" s="522"/>
      <c r="C8" s="334" t="s">
        <v>4</v>
      </c>
      <c r="D8" s="70" t="s">
        <v>0</v>
      </c>
      <c r="E8" s="69" t="s">
        <v>5</v>
      </c>
      <c r="F8" s="69" t="s">
        <v>6</v>
      </c>
      <c r="G8" s="69" t="s">
        <v>35</v>
      </c>
      <c r="H8" s="69" t="s">
        <v>36</v>
      </c>
      <c r="I8" s="69" t="s">
        <v>77</v>
      </c>
      <c r="J8" s="69" t="s">
        <v>78</v>
      </c>
      <c r="K8" s="69" t="s">
        <v>79</v>
      </c>
      <c r="L8" s="69" t="s">
        <v>82</v>
      </c>
      <c r="M8" s="69" t="s">
        <v>83</v>
      </c>
      <c r="N8" s="69" t="s">
        <v>84</v>
      </c>
      <c r="O8" s="69" t="s">
        <v>85</v>
      </c>
      <c r="P8" s="69" t="s">
        <v>86</v>
      </c>
    </row>
    <row r="9" spans="2:16">
      <c r="B9" s="78"/>
      <c r="C9" s="335" t="s">
        <v>226</v>
      </c>
      <c r="D9" s="68" t="s">
        <v>102</v>
      </c>
      <c r="E9" s="332">
        <v>403398197.93000001</v>
      </c>
      <c r="F9" s="332">
        <v>16952873.079999998</v>
      </c>
      <c r="G9" s="332">
        <v>111.0213</v>
      </c>
      <c r="H9" s="332">
        <v>422284417.14999998</v>
      </c>
      <c r="I9" s="331">
        <v>8.9999999999999998E-4</v>
      </c>
      <c r="J9" s="332">
        <v>4549</v>
      </c>
      <c r="K9" s="331">
        <v>0.21560000000000001</v>
      </c>
      <c r="L9" s="332"/>
      <c r="M9" s="332">
        <v>16985156.223499998</v>
      </c>
      <c r="N9" s="332">
        <v>4.02E-2</v>
      </c>
      <c r="O9" s="332">
        <v>84922.713399999993</v>
      </c>
      <c r="P9" s="332">
        <v>-233042.45759999999</v>
      </c>
    </row>
    <row r="10" spans="2:16">
      <c r="B10" s="80"/>
      <c r="C10" s="81" t="s">
        <v>282</v>
      </c>
      <c r="D10" s="68" t="s">
        <v>103</v>
      </c>
      <c r="E10" s="332">
        <v>234593783.56999999</v>
      </c>
      <c r="F10" s="332">
        <v>10462081.74</v>
      </c>
      <c r="G10" s="332">
        <v>111.27670000000001</v>
      </c>
      <c r="H10" s="332">
        <v>246272666.086</v>
      </c>
      <c r="I10" s="331">
        <v>5.9999999999999995E-4</v>
      </c>
      <c r="J10" s="332">
        <v>2706</v>
      </c>
      <c r="K10" s="331">
        <v>0.21510000000000001</v>
      </c>
      <c r="L10" s="332"/>
      <c r="M10" s="332">
        <v>7301604.9193000002</v>
      </c>
      <c r="N10" s="332">
        <v>2.9600000000000001E-2</v>
      </c>
      <c r="O10" s="332">
        <v>33191.881600000001</v>
      </c>
      <c r="P10" s="332">
        <v>-127067.23149999999</v>
      </c>
    </row>
    <row r="11" spans="2:16">
      <c r="B11" s="80"/>
      <c r="C11" s="81" t="s">
        <v>283</v>
      </c>
      <c r="D11" s="68" t="s">
        <v>107</v>
      </c>
      <c r="E11" s="332">
        <v>168804414.36000001</v>
      </c>
      <c r="F11" s="332">
        <v>6490791.3399999999</v>
      </c>
      <c r="G11" s="332">
        <v>110.6096</v>
      </c>
      <c r="H11" s="332">
        <v>176011751.06400001</v>
      </c>
      <c r="I11" s="331">
        <v>1.4E-3</v>
      </c>
      <c r="J11" s="332">
        <v>1843</v>
      </c>
      <c r="K11" s="331">
        <v>0.2162</v>
      </c>
      <c r="L11" s="332"/>
      <c r="M11" s="332">
        <v>9683551.3041999992</v>
      </c>
      <c r="N11" s="332">
        <v>5.5E-2</v>
      </c>
      <c r="O11" s="332">
        <v>51730.8318</v>
      </c>
      <c r="P11" s="332">
        <v>-105975.2261</v>
      </c>
    </row>
    <row r="12" spans="2:16">
      <c r="B12" s="80"/>
      <c r="C12" s="335" t="s">
        <v>227</v>
      </c>
      <c r="D12" s="68" t="s">
        <v>108</v>
      </c>
      <c r="E12" s="332">
        <v>215357089.30000001</v>
      </c>
      <c r="F12" s="332">
        <v>7382360.6799999997</v>
      </c>
      <c r="G12" s="332">
        <v>105.02290000000001</v>
      </c>
      <c r="H12" s="332">
        <v>223266657.83000001</v>
      </c>
      <c r="I12" s="331">
        <v>2E-3</v>
      </c>
      <c r="J12" s="332">
        <v>2154</v>
      </c>
      <c r="K12" s="331">
        <v>0.21290000000000001</v>
      </c>
      <c r="L12" s="332"/>
      <c r="M12" s="332">
        <v>16211135.916099999</v>
      </c>
      <c r="N12" s="332">
        <v>7.2599999999999998E-2</v>
      </c>
      <c r="O12" s="332">
        <v>95602.814599999998</v>
      </c>
      <c r="P12" s="332">
        <v>-357086.53539999999</v>
      </c>
    </row>
    <row r="13" spans="2:16">
      <c r="B13" s="80"/>
      <c r="C13" s="335" t="s">
        <v>228</v>
      </c>
      <c r="D13" s="68" t="s">
        <v>109</v>
      </c>
      <c r="E13" s="332">
        <v>188364512.34</v>
      </c>
      <c r="F13" s="332">
        <v>7197497.5099999998</v>
      </c>
      <c r="G13" s="332">
        <v>108.29340000000001</v>
      </c>
      <c r="H13" s="332">
        <v>196637848.52200001</v>
      </c>
      <c r="I13" s="331">
        <v>3.7000000000000002E-3</v>
      </c>
      <c r="J13" s="332">
        <v>1764</v>
      </c>
      <c r="K13" s="331">
        <v>0.22320000000000001</v>
      </c>
      <c r="L13" s="332"/>
      <c r="M13" s="332">
        <v>23205779.7881</v>
      </c>
      <c r="N13" s="332">
        <v>0.11799999999999999</v>
      </c>
      <c r="O13" s="332">
        <v>161479.03</v>
      </c>
      <c r="P13" s="332">
        <v>-746276.13489999995</v>
      </c>
    </row>
    <row r="14" spans="2:16">
      <c r="B14" s="80"/>
      <c r="C14" s="335" t="s">
        <v>229</v>
      </c>
      <c r="D14" s="68" t="s">
        <v>110</v>
      </c>
      <c r="E14" s="332">
        <v>151994814.66</v>
      </c>
      <c r="F14" s="332">
        <v>8190022.7300000004</v>
      </c>
      <c r="G14" s="332">
        <v>101.40470000000001</v>
      </c>
      <c r="H14" s="332">
        <v>160370046.396</v>
      </c>
      <c r="I14" s="331">
        <v>6.1999999999999998E-3</v>
      </c>
      <c r="J14" s="332">
        <v>1338</v>
      </c>
      <c r="K14" s="331">
        <v>0.2122</v>
      </c>
      <c r="L14" s="332"/>
      <c r="M14" s="332">
        <v>26096271.213199999</v>
      </c>
      <c r="N14" s="332">
        <v>0.16270000000000001</v>
      </c>
      <c r="O14" s="332">
        <v>210906.1998</v>
      </c>
      <c r="P14" s="332">
        <v>-599323.12040000001</v>
      </c>
    </row>
    <row r="15" spans="2:16">
      <c r="B15" s="80"/>
      <c r="C15" s="335" t="s">
        <v>230</v>
      </c>
      <c r="D15" s="68" t="s">
        <v>115</v>
      </c>
      <c r="E15" s="332">
        <v>274706050.26999998</v>
      </c>
      <c r="F15" s="332">
        <v>48944634.990000002</v>
      </c>
      <c r="G15" s="332">
        <v>100.3845</v>
      </c>
      <c r="H15" s="332">
        <v>324059592.44400001</v>
      </c>
      <c r="I15" s="331">
        <v>1.34E-2</v>
      </c>
      <c r="J15" s="332">
        <v>2127</v>
      </c>
      <c r="K15" s="331">
        <v>0.2366</v>
      </c>
      <c r="L15" s="332"/>
      <c r="M15" s="332">
        <v>96865775.164100006</v>
      </c>
      <c r="N15" s="332">
        <v>0.2989</v>
      </c>
      <c r="O15" s="332">
        <v>1027777.981</v>
      </c>
      <c r="P15" s="332">
        <v>-2994032.5273000002</v>
      </c>
    </row>
    <row r="16" spans="2:16">
      <c r="B16" s="80"/>
      <c r="C16" s="81" t="s">
        <v>284</v>
      </c>
      <c r="D16" s="68" t="s">
        <v>111</v>
      </c>
      <c r="E16" s="332">
        <v>216090079.41</v>
      </c>
      <c r="F16" s="332">
        <v>35236919.060000002</v>
      </c>
      <c r="G16" s="332">
        <v>100.414</v>
      </c>
      <c r="H16" s="332">
        <v>251625531.55599999</v>
      </c>
      <c r="I16" s="331">
        <v>1.12E-2</v>
      </c>
      <c r="J16" s="332">
        <v>1643</v>
      </c>
      <c r="K16" s="331">
        <v>0.23530000000000001</v>
      </c>
      <c r="L16" s="332"/>
      <c r="M16" s="332">
        <v>67045745.197300002</v>
      </c>
      <c r="N16" s="332">
        <v>0.26650000000000001</v>
      </c>
      <c r="O16" s="332">
        <v>660088.03</v>
      </c>
      <c r="P16" s="332">
        <v>-2160199.7899000002</v>
      </c>
    </row>
    <row r="17" spans="2:16">
      <c r="B17" s="80"/>
      <c r="C17" s="81" t="s">
        <v>285</v>
      </c>
      <c r="D17" s="68" t="s">
        <v>112</v>
      </c>
      <c r="E17" s="332">
        <v>58615970.859999999</v>
      </c>
      <c r="F17" s="332">
        <v>13707715.93</v>
      </c>
      <c r="G17" s="332">
        <v>100.3086</v>
      </c>
      <c r="H17" s="332">
        <v>72434060.887999997</v>
      </c>
      <c r="I17" s="331">
        <v>2.1000000000000001E-2</v>
      </c>
      <c r="J17" s="332">
        <v>484</v>
      </c>
      <c r="K17" s="331">
        <v>0.2412</v>
      </c>
      <c r="L17" s="332"/>
      <c r="M17" s="332">
        <v>29820029.966800001</v>
      </c>
      <c r="N17" s="332">
        <v>0.41170000000000001</v>
      </c>
      <c r="O17" s="332">
        <v>367689.951</v>
      </c>
      <c r="P17" s="332">
        <v>-833832.73739999998</v>
      </c>
    </row>
    <row r="18" spans="2:16">
      <c r="B18" s="80"/>
      <c r="C18" s="335" t="s">
        <v>231</v>
      </c>
      <c r="D18" s="68" t="s">
        <v>113</v>
      </c>
      <c r="E18" s="332">
        <v>111901505.59999999</v>
      </c>
      <c r="F18" s="332">
        <v>25696636.010000002</v>
      </c>
      <c r="G18" s="332">
        <v>100.2736</v>
      </c>
      <c r="H18" s="332">
        <v>137782077.88</v>
      </c>
      <c r="I18" s="331">
        <v>4.4499999999999998E-2</v>
      </c>
      <c r="J18" s="332">
        <v>955</v>
      </c>
      <c r="K18" s="331">
        <v>0.2296</v>
      </c>
      <c r="L18" s="332"/>
      <c r="M18" s="332">
        <v>79829633.723700002</v>
      </c>
      <c r="N18" s="332">
        <v>0.57940000000000003</v>
      </c>
      <c r="O18" s="332">
        <v>1380225.3687</v>
      </c>
      <c r="P18" s="332">
        <v>-2080101.5699</v>
      </c>
    </row>
    <row r="19" spans="2:16">
      <c r="B19" s="80"/>
      <c r="C19" s="81" t="s">
        <v>286</v>
      </c>
      <c r="D19" s="68" t="s">
        <v>358</v>
      </c>
      <c r="E19" s="332">
        <v>83971518.450000003</v>
      </c>
      <c r="F19" s="332">
        <v>19414869.329999998</v>
      </c>
      <c r="G19" s="332">
        <v>100.2795</v>
      </c>
      <c r="H19" s="332">
        <v>103547324.05</v>
      </c>
      <c r="I19" s="331">
        <v>3.4799999999999998E-2</v>
      </c>
      <c r="J19" s="332">
        <v>674</v>
      </c>
      <c r="K19" s="331">
        <v>0.23519999999999999</v>
      </c>
      <c r="L19" s="332"/>
      <c r="M19" s="332">
        <v>55380636.359899998</v>
      </c>
      <c r="N19" s="332">
        <v>0.53480000000000005</v>
      </c>
      <c r="O19" s="332">
        <v>841056.20369999995</v>
      </c>
      <c r="P19" s="332">
        <v>-1251565.2551</v>
      </c>
    </row>
    <row r="20" spans="2:16">
      <c r="B20" s="80"/>
      <c r="C20" s="81" t="s">
        <v>287</v>
      </c>
      <c r="D20" s="68" t="s">
        <v>116</v>
      </c>
      <c r="E20" s="332">
        <v>27929987.149999999</v>
      </c>
      <c r="F20" s="332">
        <v>6281766.6799999997</v>
      </c>
      <c r="G20" s="332">
        <v>100.2551</v>
      </c>
      <c r="H20" s="332">
        <v>34234753.829999998</v>
      </c>
      <c r="I20" s="331">
        <v>7.3700000000000002E-2</v>
      </c>
      <c r="J20" s="332">
        <v>281</v>
      </c>
      <c r="K20" s="331">
        <v>0.2127</v>
      </c>
      <c r="L20" s="332"/>
      <c r="M20" s="332">
        <v>24448997.3638</v>
      </c>
      <c r="N20" s="332">
        <v>0.71419999999999995</v>
      </c>
      <c r="O20" s="332">
        <v>539169.16500000004</v>
      </c>
      <c r="P20" s="332">
        <v>-828536.31480000005</v>
      </c>
    </row>
    <row r="21" spans="2:16">
      <c r="B21" s="80"/>
      <c r="C21" s="335" t="s">
        <v>232</v>
      </c>
      <c r="D21" s="68" t="s">
        <v>118</v>
      </c>
      <c r="E21" s="332">
        <v>35502824.729999997</v>
      </c>
      <c r="F21" s="332">
        <v>8218814.6900000004</v>
      </c>
      <c r="G21" s="332">
        <v>99.952299999999994</v>
      </c>
      <c r="H21" s="332">
        <v>43734138.420000002</v>
      </c>
      <c r="I21" s="331">
        <v>0.23230000000000001</v>
      </c>
      <c r="J21" s="332">
        <v>330</v>
      </c>
      <c r="K21" s="331">
        <v>0.20380000000000001</v>
      </c>
      <c r="L21" s="332"/>
      <c r="M21" s="332">
        <v>38148907.113700002</v>
      </c>
      <c r="N21" s="332">
        <v>0.87229999999999996</v>
      </c>
      <c r="O21" s="332">
        <v>1894933.9876000001</v>
      </c>
      <c r="P21" s="332">
        <v>-1741625.2109000001</v>
      </c>
    </row>
    <row r="22" spans="2:16">
      <c r="B22" s="80"/>
      <c r="C22" s="81" t="s">
        <v>288</v>
      </c>
      <c r="D22" s="68" t="s">
        <v>119</v>
      </c>
      <c r="E22" s="332">
        <v>18387923.350000001</v>
      </c>
      <c r="F22" s="332">
        <v>8206824.7400000002</v>
      </c>
      <c r="G22" s="332">
        <v>99.951999999999998</v>
      </c>
      <c r="H22" s="332">
        <v>26605747.09</v>
      </c>
      <c r="I22" s="331">
        <v>0.13420000000000001</v>
      </c>
      <c r="J22" s="332">
        <v>204</v>
      </c>
      <c r="K22" s="331">
        <v>0.22389999999999999</v>
      </c>
      <c r="L22" s="332"/>
      <c r="M22" s="332">
        <v>25100105.6479</v>
      </c>
      <c r="N22" s="332">
        <v>0.94340000000000002</v>
      </c>
      <c r="O22" s="332">
        <v>779969.85190000001</v>
      </c>
      <c r="P22" s="332">
        <v>-840395.30539999995</v>
      </c>
    </row>
    <row r="23" spans="2:16">
      <c r="B23" s="80"/>
      <c r="C23" s="81" t="s">
        <v>289</v>
      </c>
      <c r="D23" s="68" t="s">
        <v>120</v>
      </c>
      <c r="E23" s="332">
        <v>8618964.8699999992</v>
      </c>
      <c r="F23" s="332">
        <v>11969.6</v>
      </c>
      <c r="G23" s="332">
        <v>100.14019999999999</v>
      </c>
      <c r="H23" s="332">
        <v>8631934.4700000007</v>
      </c>
      <c r="I23" s="331">
        <v>0.24229999999999999</v>
      </c>
      <c r="J23" s="332">
        <v>63</v>
      </c>
      <c r="K23" s="331">
        <v>0.18540000000000001</v>
      </c>
      <c r="L23" s="332"/>
      <c r="M23" s="332">
        <v>7827710.4807000002</v>
      </c>
      <c r="N23" s="332">
        <v>0.90680000000000005</v>
      </c>
      <c r="O23" s="332">
        <v>386402.46580000001</v>
      </c>
      <c r="P23" s="332">
        <v>-403855.1997</v>
      </c>
    </row>
    <row r="24" spans="2:16">
      <c r="B24" s="80"/>
      <c r="C24" s="81" t="s">
        <v>290</v>
      </c>
      <c r="D24" s="68" t="s">
        <v>121</v>
      </c>
      <c r="E24" s="332">
        <v>8495936.5099999998</v>
      </c>
      <c r="F24" s="332">
        <v>20.350000000000001</v>
      </c>
      <c r="G24" s="332">
        <v>120</v>
      </c>
      <c r="H24" s="332">
        <v>8496456.8599999994</v>
      </c>
      <c r="I24" s="331">
        <v>0.52939999999999998</v>
      </c>
      <c r="J24" s="332">
        <v>63</v>
      </c>
      <c r="K24" s="331">
        <v>0.15939999999999999</v>
      </c>
      <c r="L24" s="332"/>
      <c r="M24" s="332">
        <v>5221090.9851000002</v>
      </c>
      <c r="N24" s="332">
        <v>0.61450000000000005</v>
      </c>
      <c r="O24" s="332">
        <v>728561.66989999998</v>
      </c>
      <c r="P24" s="332">
        <v>-497374.7058</v>
      </c>
    </row>
    <row r="25" spans="2:16">
      <c r="B25" s="82"/>
      <c r="C25" s="335" t="s">
        <v>233</v>
      </c>
      <c r="D25" s="68" t="s">
        <v>122</v>
      </c>
      <c r="E25" s="332">
        <v>42756323.850000001</v>
      </c>
      <c r="F25" s="332">
        <v>284934.25</v>
      </c>
      <c r="G25" s="332">
        <v>120</v>
      </c>
      <c r="H25" s="332">
        <v>43240759.299999997</v>
      </c>
      <c r="I25" s="331">
        <v>1</v>
      </c>
      <c r="J25" s="332">
        <v>428</v>
      </c>
      <c r="K25" s="331">
        <v>0.1895</v>
      </c>
      <c r="L25" s="332"/>
      <c r="M25" s="332">
        <v>30709224.333700001</v>
      </c>
      <c r="N25" s="332">
        <v>0.71020000000000005</v>
      </c>
      <c r="O25" s="332">
        <v>6071555.2482000003</v>
      </c>
      <c r="P25" s="332">
        <v>-6071555.2482000003</v>
      </c>
    </row>
    <row r="26" spans="2:16">
      <c r="B26" s="523" t="str">
        <f>"Total " &amp; E5</f>
        <v>Total Retail - Secured by immovable property SME</v>
      </c>
      <c r="C26" s="524"/>
      <c r="D26" s="68" t="s">
        <v>123</v>
      </c>
      <c r="E26" s="332">
        <v>1423981318.6800001</v>
      </c>
      <c r="F26" s="332">
        <v>122867773.94</v>
      </c>
      <c r="G26" s="332">
        <f>AVERAGE((G9,G12:G15,G18,G21,G25))</f>
        <v>105.7940875</v>
      </c>
      <c r="H26" s="332">
        <v>1551375537.9419999</v>
      </c>
      <c r="I26" s="331">
        <f>AVERAGE((I9,I12:I15,I18,I21,I25))</f>
        <v>0.16287499999999999</v>
      </c>
      <c r="J26" s="332">
        <v>13645</v>
      </c>
      <c r="K26" s="331">
        <f>AVERAGE((K9,K12:K15,K18,K21,K25))</f>
        <v>0.21542499999999998</v>
      </c>
      <c r="L26" s="332"/>
      <c r="M26" s="332">
        <v>328051883.47610003</v>
      </c>
      <c r="N26" s="332">
        <v>0.21149999999999999</v>
      </c>
      <c r="O26" s="332">
        <v>10927403.3433</v>
      </c>
      <c r="P26" s="332">
        <v>-14823042.8046</v>
      </c>
    </row>
    <row r="28" spans="2:16">
      <c r="B28" s="509" t="s">
        <v>1638</v>
      </c>
      <c r="C28" s="510"/>
      <c r="D28" s="510"/>
      <c r="E28" s="511"/>
    </row>
    <row r="29" spans="2:16">
      <c r="B29" s="174"/>
    </row>
    <row r="30" spans="2:16">
      <c r="B30" s="174"/>
    </row>
  </sheetData>
  <mergeCells count="5">
    <mergeCell ref="B2:P2"/>
    <mergeCell ref="B5:D5"/>
    <mergeCell ref="B7:B8"/>
    <mergeCell ref="B26:C26"/>
    <mergeCell ref="B28:E28"/>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FCDD2-2174-4559-A2B2-741DF0AD916F}">
  <sheetPr codeName="Sheet6">
    <pageSetUpPr fitToPage="1"/>
  </sheetPr>
  <dimension ref="B1:P28"/>
  <sheetViews>
    <sheetView showGridLines="0" zoomScale="80" zoomScaleNormal="80" workbookViewId="0"/>
  </sheetViews>
  <sheetFormatPr defaultColWidth="9.1796875" defaultRowHeight="14.5"/>
  <cols>
    <col min="1" max="1" width="2.54296875" style="34" customWidth="1"/>
    <col min="2" max="2" width="17.26953125" style="34" customWidth="1"/>
    <col min="3" max="3" width="20" style="34" customWidth="1"/>
    <col min="4" max="4" width="7.54296875" style="34" customWidth="1"/>
    <col min="5" max="15" width="14.1796875" style="34" customWidth="1"/>
    <col min="16" max="16" width="15" style="34" bestFit="1" customWidth="1"/>
    <col min="17" max="16384" width="9.1796875" style="34"/>
  </cols>
  <sheetData>
    <row r="1" spans="2:16" ht="10.15" customHeight="1">
      <c r="O1" s="50"/>
    </row>
    <row r="2" spans="2:16" ht="28" customHeight="1">
      <c r="B2" s="446" t="s">
        <v>810</v>
      </c>
      <c r="C2" s="446"/>
      <c r="D2" s="446"/>
      <c r="E2" s="446"/>
      <c r="F2" s="446"/>
      <c r="G2" s="446"/>
      <c r="H2" s="446"/>
      <c r="I2" s="446"/>
      <c r="J2" s="446"/>
      <c r="K2" s="446"/>
      <c r="L2" s="446"/>
      <c r="M2" s="446"/>
      <c r="N2" s="446"/>
      <c r="O2" s="446"/>
      <c r="P2" s="446"/>
    </row>
    <row r="3" spans="2:16" ht="14.5" customHeight="1">
      <c r="B3" s="244" t="s">
        <v>1</v>
      </c>
    </row>
    <row r="4" spans="2:16">
      <c r="B4" s="11"/>
    </row>
    <row r="5" spans="2:16">
      <c r="B5" s="519" t="s">
        <v>952</v>
      </c>
      <c r="C5" s="519"/>
      <c r="D5" s="520"/>
      <c r="E5" s="296" t="s">
        <v>1579</v>
      </c>
      <c r="F5" s="297"/>
      <c r="G5" s="297"/>
      <c r="H5" s="297"/>
      <c r="I5" s="297"/>
      <c r="J5" s="297"/>
      <c r="K5" s="298"/>
    </row>
    <row r="6" spans="2:16">
      <c r="B6" s="11"/>
    </row>
    <row r="7" spans="2:16" ht="72.5">
      <c r="B7" s="521" t="s">
        <v>273</v>
      </c>
      <c r="C7" s="333" t="s">
        <v>274</v>
      </c>
      <c r="D7" s="333"/>
      <c r="E7" s="333" t="s">
        <v>275</v>
      </c>
      <c r="F7" s="333" t="s">
        <v>276</v>
      </c>
      <c r="G7" s="336" t="s">
        <v>277</v>
      </c>
      <c r="H7" s="336" t="s">
        <v>278</v>
      </c>
      <c r="I7" s="336" t="s">
        <v>221</v>
      </c>
      <c r="J7" s="336" t="s">
        <v>222</v>
      </c>
      <c r="K7" s="336" t="s">
        <v>223</v>
      </c>
      <c r="L7" s="336" t="s">
        <v>224</v>
      </c>
      <c r="M7" s="333" t="s">
        <v>279</v>
      </c>
      <c r="N7" s="333" t="s">
        <v>280</v>
      </c>
      <c r="O7" s="333" t="s">
        <v>272</v>
      </c>
      <c r="P7" s="333" t="s">
        <v>281</v>
      </c>
    </row>
    <row r="8" spans="2:16">
      <c r="B8" s="522"/>
      <c r="C8" s="334" t="s">
        <v>4</v>
      </c>
      <c r="D8" s="70" t="s">
        <v>0</v>
      </c>
      <c r="E8" s="69" t="s">
        <v>5</v>
      </c>
      <c r="F8" s="69" t="s">
        <v>6</v>
      </c>
      <c r="G8" s="69" t="s">
        <v>35</v>
      </c>
      <c r="H8" s="69" t="s">
        <v>36</v>
      </c>
      <c r="I8" s="69" t="s">
        <v>77</v>
      </c>
      <c r="J8" s="69" t="s">
        <v>78</v>
      </c>
      <c r="K8" s="69" t="s">
        <v>79</v>
      </c>
      <c r="L8" s="69" t="s">
        <v>82</v>
      </c>
      <c r="M8" s="69" t="s">
        <v>83</v>
      </c>
      <c r="N8" s="69" t="s">
        <v>84</v>
      </c>
      <c r="O8" s="69" t="s">
        <v>85</v>
      </c>
      <c r="P8" s="69" t="s">
        <v>86</v>
      </c>
    </row>
    <row r="9" spans="2:16">
      <c r="B9" s="78"/>
      <c r="C9" s="335" t="s">
        <v>226</v>
      </c>
      <c r="D9" s="68" t="s">
        <v>102</v>
      </c>
      <c r="E9" s="332">
        <v>14959424752.74</v>
      </c>
      <c r="F9" s="332">
        <v>1003061403.92</v>
      </c>
      <c r="G9" s="332">
        <v>100.0222</v>
      </c>
      <c r="H9" s="332">
        <v>15932549697.2624</v>
      </c>
      <c r="I9" s="331">
        <v>8.0000000000000004E-4</v>
      </c>
      <c r="J9" s="332">
        <v>179404</v>
      </c>
      <c r="K9" s="331">
        <v>0.1087</v>
      </c>
      <c r="L9" s="332"/>
      <c r="M9" s="332">
        <v>370321223.0302</v>
      </c>
      <c r="N9" s="332">
        <v>2.3199999999999998E-2</v>
      </c>
      <c r="O9" s="332">
        <v>1359308.6972000001</v>
      </c>
      <c r="P9" s="332">
        <v>-1913588.1869000001</v>
      </c>
    </row>
    <row r="10" spans="2:16">
      <c r="B10" s="80"/>
      <c r="C10" s="81" t="s">
        <v>282</v>
      </c>
      <c r="D10" s="68" t="s">
        <v>103</v>
      </c>
      <c r="E10" s="332">
        <v>9591116533.7099991</v>
      </c>
      <c r="F10" s="332">
        <v>612431242.37</v>
      </c>
      <c r="G10" s="332">
        <v>100.0256</v>
      </c>
      <c r="H10" s="332">
        <v>10199789559.8929</v>
      </c>
      <c r="I10" s="331">
        <v>5.0000000000000001E-4</v>
      </c>
      <c r="J10" s="332">
        <v>118484</v>
      </c>
      <c r="K10" s="331">
        <v>0.10299999999999999</v>
      </c>
      <c r="L10" s="332"/>
      <c r="M10" s="332">
        <v>159050371.75760001</v>
      </c>
      <c r="N10" s="332">
        <v>1.5599999999999999E-2</v>
      </c>
      <c r="O10" s="332">
        <v>519942.41259999998</v>
      </c>
      <c r="P10" s="332">
        <v>-986910.44299999997</v>
      </c>
    </row>
    <row r="11" spans="2:16">
      <c r="B11" s="80"/>
      <c r="C11" s="81" t="s">
        <v>283</v>
      </c>
      <c r="D11" s="68" t="s">
        <v>107</v>
      </c>
      <c r="E11" s="332">
        <v>5368308219.0299997</v>
      </c>
      <c r="F11" s="332">
        <v>390630161.55000001</v>
      </c>
      <c r="G11" s="332">
        <v>100.017</v>
      </c>
      <c r="H11" s="332">
        <v>5732760137.3695002</v>
      </c>
      <c r="I11" s="331">
        <v>1.1999999999999999E-3</v>
      </c>
      <c r="J11" s="332">
        <v>60920</v>
      </c>
      <c r="K11" s="331">
        <v>0.11890000000000001</v>
      </c>
      <c r="L11" s="332"/>
      <c r="M11" s="332">
        <v>211270851.2726</v>
      </c>
      <c r="N11" s="332">
        <v>3.6900000000000002E-2</v>
      </c>
      <c r="O11" s="332">
        <v>839366.28460000001</v>
      </c>
      <c r="P11" s="332">
        <v>-926677.7439</v>
      </c>
    </row>
    <row r="12" spans="2:16">
      <c r="B12" s="80"/>
      <c r="C12" s="335" t="s">
        <v>227</v>
      </c>
      <c r="D12" s="68" t="s">
        <v>108</v>
      </c>
      <c r="E12" s="332">
        <v>1395174773.02</v>
      </c>
      <c r="F12" s="332">
        <v>59873658.939999998</v>
      </c>
      <c r="G12" s="332">
        <v>100.15989999999999</v>
      </c>
      <c r="H12" s="332">
        <v>1437402660.345</v>
      </c>
      <c r="I12" s="331">
        <v>1.9E-3</v>
      </c>
      <c r="J12" s="332">
        <v>14884</v>
      </c>
      <c r="K12" s="331">
        <v>0.1229</v>
      </c>
      <c r="L12" s="332"/>
      <c r="M12" s="332">
        <v>74881751.645600006</v>
      </c>
      <c r="N12" s="332">
        <v>5.21E-2</v>
      </c>
      <c r="O12" s="332">
        <v>329943.07689999999</v>
      </c>
      <c r="P12" s="332">
        <v>-295627.13130000001</v>
      </c>
    </row>
    <row r="13" spans="2:16">
      <c r="B13" s="80"/>
      <c r="C13" s="335" t="s">
        <v>228</v>
      </c>
      <c r="D13" s="68" t="s">
        <v>109</v>
      </c>
      <c r="E13" s="332">
        <v>2723600438.7800002</v>
      </c>
      <c r="F13" s="332">
        <v>133795471.28</v>
      </c>
      <c r="G13" s="332">
        <v>100.13200000000001</v>
      </c>
      <c r="H13" s="332">
        <v>2757564583.1339998</v>
      </c>
      <c r="I13" s="331">
        <v>3.3E-3</v>
      </c>
      <c r="J13" s="332">
        <v>30394</v>
      </c>
      <c r="K13" s="331">
        <v>0.13589999999999999</v>
      </c>
      <c r="L13" s="332"/>
      <c r="M13" s="332">
        <v>243621423.18540001</v>
      </c>
      <c r="N13" s="332">
        <v>8.8300000000000003E-2</v>
      </c>
      <c r="O13" s="332">
        <v>1257654.7731000001</v>
      </c>
      <c r="P13" s="332">
        <v>-1040972.1299000001</v>
      </c>
    </row>
    <row r="14" spans="2:16">
      <c r="B14" s="80"/>
      <c r="C14" s="335" t="s">
        <v>229</v>
      </c>
      <c r="D14" s="68" t="s">
        <v>110</v>
      </c>
      <c r="E14" s="332">
        <v>426630007.55000001</v>
      </c>
      <c r="F14" s="332">
        <v>89582340.75</v>
      </c>
      <c r="G14" s="332">
        <v>100.0343</v>
      </c>
      <c r="H14" s="332">
        <v>491974284.52899998</v>
      </c>
      <c r="I14" s="331">
        <v>6.1999999999999998E-3</v>
      </c>
      <c r="J14" s="332">
        <v>5333</v>
      </c>
      <c r="K14" s="331">
        <v>0.16109999999999999</v>
      </c>
      <c r="L14" s="332"/>
      <c r="M14" s="332">
        <v>79102335.821799994</v>
      </c>
      <c r="N14" s="332">
        <v>0.1608</v>
      </c>
      <c r="O14" s="332">
        <v>485591.30229999998</v>
      </c>
      <c r="P14" s="332">
        <v>-271938.93369999999</v>
      </c>
    </row>
    <row r="15" spans="2:16">
      <c r="B15" s="80"/>
      <c r="C15" s="335" t="s">
        <v>230</v>
      </c>
      <c r="D15" s="68" t="s">
        <v>115</v>
      </c>
      <c r="E15" s="332">
        <v>2257754703.9699998</v>
      </c>
      <c r="F15" s="332">
        <v>188634679.06</v>
      </c>
      <c r="G15" s="332">
        <v>100.03870000000001</v>
      </c>
      <c r="H15" s="332">
        <v>2251100725.0914998</v>
      </c>
      <c r="I15" s="331">
        <v>1.06E-2</v>
      </c>
      <c r="J15" s="332">
        <v>17570</v>
      </c>
      <c r="K15" s="331">
        <v>0.15140000000000001</v>
      </c>
      <c r="L15" s="332"/>
      <c r="M15" s="332">
        <v>394735174.47189999</v>
      </c>
      <c r="N15" s="332">
        <v>0.1754</v>
      </c>
      <c r="O15" s="332">
        <v>3847239.2489999998</v>
      </c>
      <c r="P15" s="332">
        <v>-1586786.9210000001</v>
      </c>
    </row>
    <row r="16" spans="2:16">
      <c r="B16" s="80"/>
      <c r="C16" s="81" t="s">
        <v>284</v>
      </c>
      <c r="D16" s="68" t="s">
        <v>111</v>
      </c>
      <c r="E16" s="332">
        <v>1426455202.9400001</v>
      </c>
      <c r="F16" s="332">
        <v>186682201.19999999</v>
      </c>
      <c r="G16" s="332">
        <v>100.0342</v>
      </c>
      <c r="H16" s="332">
        <v>1441455520.4814999</v>
      </c>
      <c r="I16" s="331">
        <v>0.01</v>
      </c>
      <c r="J16" s="332">
        <v>16290</v>
      </c>
      <c r="K16" s="331">
        <v>0.15090000000000001</v>
      </c>
      <c r="L16" s="332"/>
      <c r="M16" s="332">
        <v>299942282.45279998</v>
      </c>
      <c r="N16" s="332">
        <v>0.20810000000000001</v>
      </c>
      <c r="O16" s="332">
        <v>2169947.7705999999</v>
      </c>
      <c r="P16" s="332">
        <v>-1362352.0199</v>
      </c>
    </row>
    <row r="17" spans="2:16">
      <c r="B17" s="80"/>
      <c r="C17" s="81" t="s">
        <v>285</v>
      </c>
      <c r="D17" s="68" t="s">
        <v>112</v>
      </c>
      <c r="E17" s="332">
        <v>831299501.02999997</v>
      </c>
      <c r="F17" s="332">
        <v>1952477.86</v>
      </c>
      <c r="G17" s="332">
        <v>100.4734</v>
      </c>
      <c r="H17" s="332">
        <v>809645204.61000001</v>
      </c>
      <c r="I17" s="331">
        <v>2.0299999999999999E-2</v>
      </c>
      <c r="J17" s="332">
        <v>1280</v>
      </c>
      <c r="K17" s="331">
        <v>0.1593</v>
      </c>
      <c r="L17" s="332"/>
      <c r="M17" s="332">
        <v>94792892.019099995</v>
      </c>
      <c r="N17" s="332">
        <v>0.1171</v>
      </c>
      <c r="O17" s="332">
        <v>1677291.4783999999</v>
      </c>
      <c r="P17" s="332">
        <v>-224434.90109999999</v>
      </c>
    </row>
    <row r="18" spans="2:16">
      <c r="B18" s="80"/>
      <c r="C18" s="335" t="s">
        <v>231</v>
      </c>
      <c r="D18" s="68" t="s">
        <v>113</v>
      </c>
      <c r="E18" s="332">
        <v>539412990.33000004</v>
      </c>
      <c r="F18" s="332">
        <v>5642890.2800000003</v>
      </c>
      <c r="G18" s="332">
        <v>100.2899</v>
      </c>
      <c r="H18" s="332">
        <v>398376979.889</v>
      </c>
      <c r="I18" s="331">
        <v>4.53E-2</v>
      </c>
      <c r="J18" s="332">
        <v>6574</v>
      </c>
      <c r="K18" s="331">
        <v>0.12740000000000001</v>
      </c>
      <c r="L18" s="332"/>
      <c r="M18" s="332">
        <v>171002556.2498</v>
      </c>
      <c r="N18" s="332">
        <v>0.42920000000000003</v>
      </c>
      <c r="O18" s="332">
        <v>2280329.3484999998</v>
      </c>
      <c r="P18" s="332">
        <v>-1619001.9471</v>
      </c>
    </row>
    <row r="19" spans="2:16">
      <c r="B19" s="80"/>
      <c r="C19" s="81" t="s">
        <v>286</v>
      </c>
      <c r="D19" s="68" t="s">
        <v>358</v>
      </c>
      <c r="E19" s="332">
        <v>364334489.98000002</v>
      </c>
      <c r="F19" s="332">
        <v>5283104.6900000004</v>
      </c>
      <c r="G19" s="332">
        <v>100.3065</v>
      </c>
      <c r="H19" s="332">
        <v>272528654.39399999</v>
      </c>
      <c r="I19" s="331">
        <v>3.4700000000000002E-2</v>
      </c>
      <c r="J19" s="332">
        <v>4502</v>
      </c>
      <c r="K19" s="331">
        <v>0.129</v>
      </c>
      <c r="L19" s="332"/>
      <c r="M19" s="332">
        <v>104850336.8919</v>
      </c>
      <c r="N19" s="332">
        <v>0.38469999999999999</v>
      </c>
      <c r="O19" s="332">
        <v>1218132.0072000001</v>
      </c>
      <c r="P19" s="332">
        <v>-856864.68039999995</v>
      </c>
    </row>
    <row r="20" spans="2:16">
      <c r="B20" s="80"/>
      <c r="C20" s="81" t="s">
        <v>287</v>
      </c>
      <c r="D20" s="68" t="s">
        <v>116</v>
      </c>
      <c r="E20" s="332">
        <v>175078500.34999999</v>
      </c>
      <c r="F20" s="332">
        <v>359785.59</v>
      </c>
      <c r="G20" s="332">
        <v>100.0462</v>
      </c>
      <c r="H20" s="332">
        <v>125848325.495</v>
      </c>
      <c r="I20" s="331">
        <v>6.8199999999999997E-2</v>
      </c>
      <c r="J20" s="332">
        <v>2072</v>
      </c>
      <c r="K20" s="331">
        <v>0.12379999999999999</v>
      </c>
      <c r="L20" s="332"/>
      <c r="M20" s="332">
        <v>66152219.357900001</v>
      </c>
      <c r="N20" s="332">
        <v>0.52569999999999995</v>
      </c>
      <c r="O20" s="332">
        <v>1062197.3413</v>
      </c>
      <c r="P20" s="332">
        <v>-762137.26670000004</v>
      </c>
    </row>
    <row r="21" spans="2:16">
      <c r="B21" s="80"/>
      <c r="C21" s="335" t="s">
        <v>232</v>
      </c>
      <c r="D21" s="68" t="s">
        <v>118</v>
      </c>
      <c r="E21" s="332">
        <v>246202940.18000001</v>
      </c>
      <c r="F21" s="332">
        <v>1717882.49</v>
      </c>
      <c r="G21" s="332">
        <v>74.416200000000003</v>
      </c>
      <c r="H21" s="332">
        <v>168924019.32300001</v>
      </c>
      <c r="I21" s="331">
        <v>0.19570000000000001</v>
      </c>
      <c r="J21" s="332">
        <v>2789</v>
      </c>
      <c r="K21" s="331">
        <v>0.12839999999999999</v>
      </c>
      <c r="L21" s="332"/>
      <c r="M21" s="332">
        <v>124886855.95999999</v>
      </c>
      <c r="N21" s="332">
        <v>0.73929999999999996</v>
      </c>
      <c r="O21" s="332">
        <v>4460262.2220000001</v>
      </c>
      <c r="P21" s="332">
        <v>-1961067.6876000001</v>
      </c>
    </row>
    <row r="22" spans="2:16">
      <c r="B22" s="80"/>
      <c r="C22" s="81" t="s">
        <v>288</v>
      </c>
      <c r="D22" s="68" t="s">
        <v>119</v>
      </c>
      <c r="E22" s="332">
        <v>136145821.86000001</v>
      </c>
      <c r="F22" s="332">
        <v>733411.85</v>
      </c>
      <c r="G22" s="332">
        <v>100</v>
      </c>
      <c r="H22" s="332">
        <v>94926556.321999997</v>
      </c>
      <c r="I22" s="331">
        <v>0.1232</v>
      </c>
      <c r="J22" s="332">
        <v>1567</v>
      </c>
      <c r="K22" s="331">
        <v>0.12529999999999999</v>
      </c>
      <c r="L22" s="332"/>
      <c r="M22" s="332">
        <v>64752699.699199997</v>
      </c>
      <c r="N22" s="332">
        <v>0.68210000000000004</v>
      </c>
      <c r="O22" s="332">
        <v>1466386.0060000001</v>
      </c>
      <c r="P22" s="332">
        <v>-970385.32310000004</v>
      </c>
    </row>
    <row r="23" spans="2:16">
      <c r="B23" s="80"/>
      <c r="C23" s="81" t="s">
        <v>289</v>
      </c>
      <c r="D23" s="68" t="s">
        <v>120</v>
      </c>
      <c r="E23" s="332">
        <v>77750592.099999994</v>
      </c>
      <c r="F23" s="332">
        <v>105470.64</v>
      </c>
      <c r="G23" s="332">
        <v>100</v>
      </c>
      <c r="H23" s="332">
        <v>52708060.153499998</v>
      </c>
      <c r="I23" s="331">
        <v>0.2326</v>
      </c>
      <c r="J23" s="332">
        <v>854</v>
      </c>
      <c r="K23" s="331">
        <v>0.12429999999999999</v>
      </c>
      <c r="L23" s="332"/>
      <c r="M23" s="332">
        <v>41870516.069399998</v>
      </c>
      <c r="N23" s="332">
        <v>0.7944</v>
      </c>
      <c r="O23" s="332">
        <v>1511540.8330999999</v>
      </c>
      <c r="P23" s="332">
        <v>-568194.3358</v>
      </c>
    </row>
    <row r="24" spans="2:16">
      <c r="B24" s="80"/>
      <c r="C24" s="81" t="s">
        <v>290</v>
      </c>
      <c r="D24" s="68" t="s">
        <v>121</v>
      </c>
      <c r="E24" s="332">
        <v>32306526.219999999</v>
      </c>
      <c r="F24" s="332">
        <v>879000</v>
      </c>
      <c r="G24" s="332">
        <v>50</v>
      </c>
      <c r="H24" s="332">
        <v>21289402.8475</v>
      </c>
      <c r="I24" s="331">
        <v>0.4279</v>
      </c>
      <c r="J24" s="332">
        <v>368</v>
      </c>
      <c r="K24" s="331">
        <v>0.152</v>
      </c>
      <c r="L24" s="332"/>
      <c r="M24" s="332">
        <v>18263640.191399999</v>
      </c>
      <c r="N24" s="332">
        <v>0.8579</v>
      </c>
      <c r="O24" s="332">
        <v>1482335.3829000001</v>
      </c>
      <c r="P24" s="332">
        <v>-422488.02870000002</v>
      </c>
    </row>
    <row r="25" spans="2:16">
      <c r="B25" s="82"/>
      <c r="C25" s="335" t="s">
        <v>233</v>
      </c>
      <c r="D25" s="68" t="s">
        <v>122</v>
      </c>
      <c r="E25" s="332">
        <v>256660626.16</v>
      </c>
      <c r="F25" s="332">
        <v>989300.37</v>
      </c>
      <c r="G25" s="332">
        <v>101.39060000000001</v>
      </c>
      <c r="H25" s="332">
        <v>243805458.18599999</v>
      </c>
      <c r="I25" s="331">
        <v>1</v>
      </c>
      <c r="J25" s="332">
        <v>2804</v>
      </c>
      <c r="K25" s="331">
        <v>0.1532</v>
      </c>
      <c r="L25" s="332"/>
      <c r="M25" s="332">
        <v>340556514.94569999</v>
      </c>
      <c r="N25" s="332">
        <v>1.3968</v>
      </c>
      <c r="O25" s="332">
        <v>27070164.172600001</v>
      </c>
      <c r="P25" s="332">
        <v>-16450850.899599999</v>
      </c>
    </row>
    <row r="26" spans="2:16">
      <c r="B26" s="523" t="str">
        <f>"Total " &amp; E5</f>
        <v>Total Retail - Secured by immovable property non-SME</v>
      </c>
      <c r="C26" s="524"/>
      <c r="D26" s="68" t="s">
        <v>123</v>
      </c>
      <c r="E26" s="332">
        <v>22804861232.73</v>
      </c>
      <c r="F26" s="332">
        <v>1483297627.0899999</v>
      </c>
      <c r="G26" s="332">
        <f>AVERAGE((G9,G12:G15,G18,G21,G25))</f>
        <v>97.060474999999997</v>
      </c>
      <c r="H26" s="332">
        <v>23681698407.759899</v>
      </c>
      <c r="I26" s="331">
        <f>AVERAGE((I9,I12:I15,I18,I21,I25))</f>
        <v>0.157975</v>
      </c>
      <c r="J26" s="332">
        <v>259752</v>
      </c>
      <c r="K26" s="331">
        <f>AVERAGE((K9,K12:K15,K18,K21,K25))</f>
        <v>0.136125</v>
      </c>
      <c r="L26" s="332"/>
      <c r="M26" s="332">
        <v>1799107835.3104</v>
      </c>
      <c r="N26" s="332">
        <v>7.5999999999999998E-2</v>
      </c>
      <c r="O26" s="332">
        <v>41090492.841600001</v>
      </c>
      <c r="P26" s="332">
        <v>-25139833.837099999</v>
      </c>
    </row>
    <row r="28" spans="2:16">
      <c r="B28" s="509" t="s">
        <v>1638</v>
      </c>
      <c r="C28" s="510"/>
      <c r="D28" s="510"/>
      <c r="E28" s="511"/>
    </row>
  </sheetData>
  <mergeCells count="5">
    <mergeCell ref="B2:P2"/>
    <mergeCell ref="B5:D5"/>
    <mergeCell ref="B7:B8"/>
    <mergeCell ref="B26:C26"/>
    <mergeCell ref="B28:E28"/>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35845-0902-4E80-9E66-59B406A1C10E}">
  <sheetPr codeName="Sheet12">
    <pageSetUpPr fitToPage="1"/>
  </sheetPr>
  <dimension ref="B1:P28"/>
  <sheetViews>
    <sheetView showGridLines="0" zoomScale="80" zoomScaleNormal="80" workbookViewId="0"/>
  </sheetViews>
  <sheetFormatPr defaultColWidth="9.1796875" defaultRowHeight="14.5"/>
  <cols>
    <col min="1" max="1" width="2.54296875" style="34" customWidth="1"/>
    <col min="2" max="2" width="17.26953125" style="34" customWidth="1"/>
    <col min="3" max="3" width="20" style="34" customWidth="1"/>
    <col min="4" max="4" width="7.54296875" style="34" customWidth="1"/>
    <col min="5" max="16" width="14.1796875" style="34" customWidth="1"/>
    <col min="17" max="16384" width="9.1796875" style="34"/>
  </cols>
  <sheetData>
    <row r="1" spans="2:16" ht="10.15" customHeight="1">
      <c r="O1" s="50"/>
    </row>
    <row r="2" spans="2:16" ht="28" customHeight="1">
      <c r="B2" s="446" t="s">
        <v>810</v>
      </c>
      <c r="C2" s="446"/>
      <c r="D2" s="446"/>
      <c r="E2" s="446"/>
      <c r="F2" s="446"/>
      <c r="G2" s="446"/>
      <c r="H2" s="446"/>
      <c r="I2" s="446"/>
      <c r="J2" s="446"/>
      <c r="K2" s="446"/>
      <c r="L2" s="446"/>
      <c r="M2" s="446"/>
      <c r="N2" s="446"/>
      <c r="O2" s="446"/>
      <c r="P2" s="446"/>
    </row>
    <row r="3" spans="2:16" ht="14.5" customHeight="1">
      <c r="B3" s="244" t="s">
        <v>1</v>
      </c>
    </row>
    <row r="4" spans="2:16">
      <c r="B4" s="11"/>
    </row>
    <row r="5" spans="2:16">
      <c r="B5" s="519" t="s">
        <v>952</v>
      </c>
      <c r="C5" s="519"/>
      <c r="D5" s="520"/>
      <c r="E5" s="296" t="s">
        <v>1580</v>
      </c>
      <c r="F5" s="297"/>
      <c r="G5" s="297"/>
      <c r="H5" s="297"/>
      <c r="I5" s="297"/>
      <c r="J5" s="297"/>
      <c r="K5" s="298"/>
    </row>
    <row r="6" spans="2:16">
      <c r="B6" s="11"/>
    </row>
    <row r="7" spans="2:16" ht="72.5">
      <c r="B7" s="521" t="s">
        <v>273</v>
      </c>
      <c r="C7" s="333" t="s">
        <v>274</v>
      </c>
      <c r="D7" s="333"/>
      <c r="E7" s="333" t="s">
        <v>275</v>
      </c>
      <c r="F7" s="333" t="s">
        <v>276</v>
      </c>
      <c r="G7" s="336" t="s">
        <v>277</v>
      </c>
      <c r="H7" s="336" t="s">
        <v>278</v>
      </c>
      <c r="I7" s="336" t="s">
        <v>221</v>
      </c>
      <c r="J7" s="336" t="s">
        <v>222</v>
      </c>
      <c r="K7" s="336" t="s">
        <v>223</v>
      </c>
      <c r="L7" s="336" t="s">
        <v>224</v>
      </c>
      <c r="M7" s="333" t="s">
        <v>279</v>
      </c>
      <c r="N7" s="333" t="s">
        <v>280</v>
      </c>
      <c r="O7" s="333" t="s">
        <v>272</v>
      </c>
      <c r="P7" s="333" t="s">
        <v>281</v>
      </c>
    </row>
    <row r="8" spans="2:16">
      <c r="B8" s="522"/>
      <c r="C8" s="334" t="s">
        <v>4</v>
      </c>
      <c r="D8" s="70" t="s">
        <v>0</v>
      </c>
      <c r="E8" s="69" t="s">
        <v>5</v>
      </c>
      <c r="F8" s="69" t="s">
        <v>6</v>
      </c>
      <c r="G8" s="69" t="s">
        <v>35</v>
      </c>
      <c r="H8" s="69" t="s">
        <v>36</v>
      </c>
      <c r="I8" s="69" t="s">
        <v>77</v>
      </c>
      <c r="J8" s="69" t="s">
        <v>78</v>
      </c>
      <c r="K8" s="69" t="s">
        <v>79</v>
      </c>
      <c r="L8" s="69" t="s">
        <v>82</v>
      </c>
      <c r="M8" s="69" t="s">
        <v>83</v>
      </c>
      <c r="N8" s="69" t="s">
        <v>84</v>
      </c>
      <c r="O8" s="69" t="s">
        <v>85</v>
      </c>
      <c r="P8" s="69" t="s">
        <v>86</v>
      </c>
    </row>
    <row r="9" spans="2:16">
      <c r="B9" s="78"/>
      <c r="C9" s="335" t="s">
        <v>226</v>
      </c>
      <c r="D9" s="68" t="s">
        <v>102</v>
      </c>
      <c r="E9" s="332">
        <v>75323682.010000005</v>
      </c>
      <c r="F9" s="332">
        <v>11659047.52</v>
      </c>
      <c r="G9" s="332">
        <v>118.5967</v>
      </c>
      <c r="H9" s="332">
        <v>89184140.442000002</v>
      </c>
      <c r="I9" s="331">
        <v>8.9999999999999998E-4</v>
      </c>
      <c r="J9" s="332">
        <v>3557</v>
      </c>
      <c r="K9" s="331">
        <v>0.25440000000000002</v>
      </c>
      <c r="L9" s="332"/>
      <c r="M9" s="332">
        <v>4374437.3232000005</v>
      </c>
      <c r="N9" s="332">
        <v>4.9000000000000002E-2</v>
      </c>
      <c r="O9" s="332">
        <v>20914.794399999999</v>
      </c>
      <c r="P9" s="332">
        <v>-34616.196799999998</v>
      </c>
    </row>
    <row r="10" spans="2:16">
      <c r="B10" s="80"/>
      <c r="C10" s="81" t="s">
        <v>282</v>
      </c>
      <c r="D10" s="68" t="s">
        <v>103</v>
      </c>
      <c r="E10" s="332">
        <v>45950186.259999998</v>
      </c>
      <c r="F10" s="332">
        <v>7405069.7400000002</v>
      </c>
      <c r="G10" s="332">
        <v>118.0813</v>
      </c>
      <c r="H10" s="332">
        <v>54711361.189999998</v>
      </c>
      <c r="I10" s="331">
        <v>5.9999999999999995E-4</v>
      </c>
      <c r="J10" s="332">
        <v>1968</v>
      </c>
      <c r="K10" s="331">
        <v>0.2482</v>
      </c>
      <c r="L10" s="332"/>
      <c r="M10" s="332">
        <v>2012808.4157</v>
      </c>
      <c r="N10" s="332">
        <v>3.6799999999999999E-2</v>
      </c>
      <c r="O10" s="332">
        <v>8728.0645999999997</v>
      </c>
      <c r="P10" s="332">
        <v>-19482.687399999999</v>
      </c>
    </row>
    <row r="11" spans="2:16">
      <c r="B11" s="80"/>
      <c r="C11" s="81" t="s">
        <v>283</v>
      </c>
      <c r="D11" s="68" t="s">
        <v>107</v>
      </c>
      <c r="E11" s="332">
        <v>29373495.75</v>
      </c>
      <c r="F11" s="332">
        <v>4253977.78</v>
      </c>
      <c r="G11" s="332">
        <v>119.49379999999999</v>
      </c>
      <c r="H11" s="332">
        <v>34472779.251999997</v>
      </c>
      <c r="I11" s="331">
        <v>1.2999999999999999E-3</v>
      </c>
      <c r="J11" s="332">
        <v>1589</v>
      </c>
      <c r="K11" s="331">
        <v>0.26429999999999998</v>
      </c>
      <c r="L11" s="332"/>
      <c r="M11" s="332">
        <v>2361628.9075000002</v>
      </c>
      <c r="N11" s="332">
        <v>6.8500000000000005E-2</v>
      </c>
      <c r="O11" s="332">
        <v>12186.729799999999</v>
      </c>
      <c r="P11" s="332">
        <v>-15133.509400000001</v>
      </c>
    </row>
    <row r="12" spans="2:16">
      <c r="B12" s="80"/>
      <c r="C12" s="335" t="s">
        <v>227</v>
      </c>
      <c r="D12" s="68" t="s">
        <v>108</v>
      </c>
      <c r="E12" s="332">
        <v>44124816.890000001</v>
      </c>
      <c r="F12" s="332">
        <v>3093356.71</v>
      </c>
      <c r="G12" s="332">
        <v>119.8026</v>
      </c>
      <c r="H12" s="332">
        <v>47902044.318000004</v>
      </c>
      <c r="I12" s="331">
        <v>2E-3</v>
      </c>
      <c r="J12" s="332">
        <v>2222</v>
      </c>
      <c r="K12" s="331">
        <v>0.26679999999999998</v>
      </c>
      <c r="L12" s="332"/>
      <c r="M12" s="332">
        <v>4400197.5339000002</v>
      </c>
      <c r="N12" s="332">
        <v>9.1899999999999996E-2</v>
      </c>
      <c r="O12" s="332">
        <v>25744.1643</v>
      </c>
      <c r="P12" s="332">
        <v>-33182.949699999997</v>
      </c>
    </row>
    <row r="13" spans="2:16">
      <c r="B13" s="80"/>
      <c r="C13" s="335" t="s">
        <v>228</v>
      </c>
      <c r="D13" s="68" t="s">
        <v>109</v>
      </c>
      <c r="E13" s="332">
        <v>44101958.149999999</v>
      </c>
      <c r="F13" s="332">
        <v>4551639.55</v>
      </c>
      <c r="G13" s="332">
        <v>117.0583</v>
      </c>
      <c r="H13" s="332">
        <v>49685230.843999997</v>
      </c>
      <c r="I13" s="331">
        <v>3.7000000000000002E-3</v>
      </c>
      <c r="J13" s="332">
        <v>1751</v>
      </c>
      <c r="K13" s="331">
        <v>0.2545</v>
      </c>
      <c r="L13" s="332"/>
      <c r="M13" s="332">
        <v>6476642.8865</v>
      </c>
      <c r="N13" s="332">
        <v>0.13039999999999999</v>
      </c>
      <c r="O13" s="332">
        <v>47499.516499999998</v>
      </c>
      <c r="P13" s="332">
        <v>-92593.642300000007</v>
      </c>
    </row>
    <row r="14" spans="2:16">
      <c r="B14" s="80"/>
      <c r="C14" s="335" t="s">
        <v>229</v>
      </c>
      <c r="D14" s="68" t="s">
        <v>110</v>
      </c>
      <c r="E14" s="332">
        <v>36790076.619999997</v>
      </c>
      <c r="F14" s="332">
        <v>2598451</v>
      </c>
      <c r="G14" s="332">
        <v>113.2313</v>
      </c>
      <c r="H14" s="332">
        <v>39853110.538000003</v>
      </c>
      <c r="I14" s="331">
        <v>6.1999999999999998E-3</v>
      </c>
      <c r="J14" s="332">
        <v>1677</v>
      </c>
      <c r="K14" s="331">
        <v>0.27029999999999998</v>
      </c>
      <c r="L14" s="332"/>
      <c r="M14" s="332">
        <v>7403656.9959000004</v>
      </c>
      <c r="N14" s="332">
        <v>0.18579999999999999</v>
      </c>
      <c r="O14" s="332">
        <v>67382.453200000004</v>
      </c>
      <c r="P14" s="332">
        <v>-114579.53660000001</v>
      </c>
    </row>
    <row r="15" spans="2:16">
      <c r="B15" s="80"/>
      <c r="C15" s="335" t="s">
        <v>230</v>
      </c>
      <c r="D15" s="68" t="s">
        <v>115</v>
      </c>
      <c r="E15" s="332">
        <v>70393581.849999994</v>
      </c>
      <c r="F15" s="332">
        <v>6996754.8799999999</v>
      </c>
      <c r="G15" s="332">
        <v>106.2069</v>
      </c>
      <c r="H15" s="332">
        <v>78127099.840000004</v>
      </c>
      <c r="I15" s="331">
        <v>1.37E-2</v>
      </c>
      <c r="J15" s="332">
        <v>2784</v>
      </c>
      <c r="K15" s="331">
        <v>0.27279999999999999</v>
      </c>
      <c r="L15" s="332"/>
      <c r="M15" s="332">
        <v>20238452.038800001</v>
      </c>
      <c r="N15" s="332">
        <v>0.25900000000000001</v>
      </c>
      <c r="O15" s="332">
        <v>296615.26</v>
      </c>
      <c r="P15" s="332">
        <v>-594706.58860000002</v>
      </c>
    </row>
    <row r="16" spans="2:16">
      <c r="B16" s="80"/>
      <c r="C16" s="81" t="s">
        <v>284</v>
      </c>
      <c r="D16" s="68" t="s">
        <v>111</v>
      </c>
      <c r="E16" s="332">
        <v>50894931.439999998</v>
      </c>
      <c r="F16" s="332">
        <v>5249398.24</v>
      </c>
      <c r="G16" s="332">
        <v>107.03279999999999</v>
      </c>
      <c r="H16" s="332">
        <v>56720860.162</v>
      </c>
      <c r="I16" s="331">
        <v>1.0999999999999999E-2</v>
      </c>
      <c r="J16" s="332">
        <v>2118</v>
      </c>
      <c r="K16" s="331">
        <v>0.26400000000000001</v>
      </c>
      <c r="L16" s="332"/>
      <c r="M16" s="332">
        <v>13252054.0714</v>
      </c>
      <c r="N16" s="332">
        <v>0.2336</v>
      </c>
      <c r="O16" s="332">
        <v>164365.67170000001</v>
      </c>
      <c r="P16" s="332">
        <v>-374400.61330000003</v>
      </c>
    </row>
    <row r="17" spans="2:16">
      <c r="B17" s="80"/>
      <c r="C17" s="81" t="s">
        <v>285</v>
      </c>
      <c r="D17" s="68" t="s">
        <v>112</v>
      </c>
      <c r="E17" s="332">
        <v>19498650.41</v>
      </c>
      <c r="F17" s="332">
        <v>1747356.64</v>
      </c>
      <c r="G17" s="332">
        <v>103.7256</v>
      </c>
      <c r="H17" s="332">
        <v>21406239.677999999</v>
      </c>
      <c r="I17" s="331">
        <v>2.0799999999999999E-2</v>
      </c>
      <c r="J17" s="332">
        <v>666</v>
      </c>
      <c r="K17" s="331">
        <v>0.29630000000000001</v>
      </c>
      <c r="L17" s="332"/>
      <c r="M17" s="332">
        <v>6986397.9674000004</v>
      </c>
      <c r="N17" s="332">
        <v>0.32640000000000002</v>
      </c>
      <c r="O17" s="332">
        <v>132249.5883</v>
      </c>
      <c r="P17" s="332">
        <v>-220305.97529999999</v>
      </c>
    </row>
    <row r="18" spans="2:16">
      <c r="B18" s="80"/>
      <c r="C18" s="335" t="s">
        <v>231</v>
      </c>
      <c r="D18" s="68" t="s">
        <v>113</v>
      </c>
      <c r="E18" s="332">
        <v>29249953.32</v>
      </c>
      <c r="F18" s="332">
        <v>2222311.4900000002</v>
      </c>
      <c r="G18" s="332">
        <v>106.29089999999999</v>
      </c>
      <c r="H18" s="332">
        <v>31811339.57</v>
      </c>
      <c r="I18" s="331">
        <v>4.3400000000000001E-2</v>
      </c>
      <c r="J18" s="332">
        <v>1170</v>
      </c>
      <c r="K18" s="331">
        <v>0.27900000000000003</v>
      </c>
      <c r="L18" s="332"/>
      <c r="M18" s="332">
        <v>10863060.4494</v>
      </c>
      <c r="N18" s="332">
        <v>0.34150000000000003</v>
      </c>
      <c r="O18" s="332">
        <v>377916.20740000001</v>
      </c>
      <c r="P18" s="332">
        <v>-516788.61629999999</v>
      </c>
    </row>
    <row r="19" spans="2:16">
      <c r="B19" s="80"/>
      <c r="C19" s="81" t="s">
        <v>286</v>
      </c>
      <c r="D19" s="68" t="s">
        <v>358</v>
      </c>
      <c r="E19" s="332">
        <v>22433303.41</v>
      </c>
      <c r="F19" s="332">
        <v>1369924.41</v>
      </c>
      <c r="G19" s="332">
        <v>108.1896</v>
      </c>
      <c r="H19" s="332">
        <v>24071857.392000001</v>
      </c>
      <c r="I19" s="331">
        <v>3.3399999999999999E-2</v>
      </c>
      <c r="J19" s="332">
        <v>859</v>
      </c>
      <c r="K19" s="331">
        <v>0.2838</v>
      </c>
      <c r="L19" s="332"/>
      <c r="M19" s="332">
        <v>8158957.7378000002</v>
      </c>
      <c r="N19" s="332">
        <v>0.33889999999999998</v>
      </c>
      <c r="O19" s="332">
        <v>226439.35149999999</v>
      </c>
      <c r="P19" s="332">
        <v>-320311.0159</v>
      </c>
    </row>
    <row r="20" spans="2:16">
      <c r="B20" s="80"/>
      <c r="C20" s="81" t="s">
        <v>287</v>
      </c>
      <c r="D20" s="68" t="s">
        <v>116</v>
      </c>
      <c r="E20" s="332">
        <v>6816649.9100000001</v>
      </c>
      <c r="F20" s="332">
        <v>852387.08</v>
      </c>
      <c r="G20" s="332">
        <v>103.2393</v>
      </c>
      <c r="H20" s="332">
        <v>7739482.1780000003</v>
      </c>
      <c r="I20" s="331">
        <v>7.4399999999999994E-2</v>
      </c>
      <c r="J20" s="332">
        <v>311</v>
      </c>
      <c r="K20" s="331">
        <v>0.26379999999999998</v>
      </c>
      <c r="L20" s="332"/>
      <c r="M20" s="332">
        <v>2704102.7116</v>
      </c>
      <c r="N20" s="332">
        <v>0.34939999999999999</v>
      </c>
      <c r="O20" s="332">
        <v>151476.8559</v>
      </c>
      <c r="P20" s="332">
        <v>-196477.6004</v>
      </c>
    </row>
    <row r="21" spans="2:16">
      <c r="B21" s="80"/>
      <c r="C21" s="335" t="s">
        <v>232</v>
      </c>
      <c r="D21" s="68" t="s">
        <v>118</v>
      </c>
      <c r="E21" s="332">
        <v>7714096.8899999997</v>
      </c>
      <c r="F21" s="332">
        <v>1055398.58</v>
      </c>
      <c r="G21" s="332">
        <v>91.561400000000006</v>
      </c>
      <c r="H21" s="332">
        <v>8701026.7119999994</v>
      </c>
      <c r="I21" s="331">
        <v>0.23</v>
      </c>
      <c r="J21" s="332">
        <v>442</v>
      </c>
      <c r="K21" s="331">
        <v>0.28120000000000001</v>
      </c>
      <c r="L21" s="332"/>
      <c r="M21" s="332">
        <v>4306398.9271999998</v>
      </c>
      <c r="N21" s="332">
        <v>0.49490000000000001</v>
      </c>
      <c r="O21" s="332">
        <v>609584.65350000001</v>
      </c>
      <c r="P21" s="332">
        <v>-596039.62549999997</v>
      </c>
    </row>
    <row r="22" spans="2:16">
      <c r="B22" s="80"/>
      <c r="C22" s="81" t="s">
        <v>288</v>
      </c>
      <c r="D22" s="68" t="s">
        <v>119</v>
      </c>
      <c r="E22" s="332">
        <v>4633653.5999999996</v>
      </c>
      <c r="F22" s="332">
        <v>1055284.02</v>
      </c>
      <c r="G22" s="332">
        <v>91.558300000000003</v>
      </c>
      <c r="H22" s="332">
        <v>5615237.8200000003</v>
      </c>
      <c r="I22" s="331">
        <v>0.13600000000000001</v>
      </c>
      <c r="J22" s="332">
        <v>216</v>
      </c>
      <c r="K22" s="331">
        <v>0.26690000000000003</v>
      </c>
      <c r="L22" s="332"/>
      <c r="M22" s="332">
        <v>2372193.4630999998</v>
      </c>
      <c r="N22" s="332">
        <v>0.42249999999999999</v>
      </c>
      <c r="O22" s="332">
        <v>198824.21359999999</v>
      </c>
      <c r="P22" s="332">
        <v>-349263.18</v>
      </c>
    </row>
    <row r="23" spans="2:16">
      <c r="B23" s="80"/>
      <c r="C23" s="81" t="s">
        <v>289</v>
      </c>
      <c r="D23" s="68" t="s">
        <v>120</v>
      </c>
      <c r="E23" s="332">
        <v>823403.35</v>
      </c>
      <c r="F23" s="332">
        <v>111.05</v>
      </c>
      <c r="G23" s="332">
        <v>120</v>
      </c>
      <c r="H23" s="332">
        <v>828249.65399999998</v>
      </c>
      <c r="I23" s="331">
        <v>0.2422</v>
      </c>
      <c r="J23" s="332">
        <v>60</v>
      </c>
      <c r="K23" s="331">
        <v>0.24060000000000001</v>
      </c>
      <c r="L23" s="332"/>
      <c r="M23" s="332">
        <v>403218.65330000001</v>
      </c>
      <c r="N23" s="332">
        <v>0.48680000000000001</v>
      </c>
      <c r="O23" s="332">
        <v>48240.6561</v>
      </c>
      <c r="P23" s="332">
        <v>-59693.849699999999</v>
      </c>
    </row>
    <row r="24" spans="2:16">
      <c r="B24" s="80"/>
      <c r="C24" s="81" t="s">
        <v>290</v>
      </c>
      <c r="D24" s="68" t="s">
        <v>121</v>
      </c>
      <c r="E24" s="332">
        <v>2257039.94</v>
      </c>
      <c r="F24" s="332">
        <v>3.51</v>
      </c>
      <c r="G24" s="332">
        <v>120</v>
      </c>
      <c r="H24" s="332">
        <v>2257539.2379999999</v>
      </c>
      <c r="I24" s="331">
        <v>0.45910000000000001</v>
      </c>
      <c r="J24" s="332">
        <v>166</v>
      </c>
      <c r="K24" s="331">
        <v>0.33150000000000002</v>
      </c>
      <c r="L24" s="332"/>
      <c r="M24" s="332">
        <v>1530986.8108000001</v>
      </c>
      <c r="N24" s="332">
        <v>0.67820000000000003</v>
      </c>
      <c r="O24" s="332">
        <v>362519.78379999998</v>
      </c>
      <c r="P24" s="332">
        <v>-187082.59580000001</v>
      </c>
    </row>
    <row r="25" spans="2:16">
      <c r="B25" s="82"/>
      <c r="C25" s="335" t="s">
        <v>233</v>
      </c>
      <c r="D25" s="68" t="s">
        <v>122</v>
      </c>
      <c r="E25" s="332">
        <v>11374315.130000001</v>
      </c>
      <c r="F25" s="332">
        <v>53199.13</v>
      </c>
      <c r="G25" s="332">
        <v>120</v>
      </c>
      <c r="H25" s="332">
        <v>11442010.048</v>
      </c>
      <c r="I25" s="331">
        <v>1</v>
      </c>
      <c r="J25" s="332">
        <v>406</v>
      </c>
      <c r="K25" s="331">
        <v>0.64139999999999997</v>
      </c>
      <c r="L25" s="332"/>
      <c r="M25" s="332">
        <v>6249879.0440999996</v>
      </c>
      <c r="N25" s="332">
        <v>0.54620000000000002</v>
      </c>
      <c r="O25" s="332">
        <v>6732610.5235000001</v>
      </c>
      <c r="P25" s="332">
        <v>-6732610.5235000001</v>
      </c>
    </row>
    <row r="26" spans="2:16">
      <c r="B26" s="523" t="str">
        <f>"Total " &amp; E5</f>
        <v>Total Retail - Other SME</v>
      </c>
      <c r="C26" s="524"/>
      <c r="D26" s="68" t="s">
        <v>123</v>
      </c>
      <c r="E26" s="332">
        <v>319072480.86000001</v>
      </c>
      <c r="F26" s="332">
        <v>32230158.859999999</v>
      </c>
      <c r="G26" s="332">
        <f>AVERAGE((G9,G12:G15,G18,G21,G25))</f>
        <v>111.5935125</v>
      </c>
      <c r="H26" s="332">
        <v>356706002.31199998</v>
      </c>
      <c r="I26" s="331">
        <f>AVERAGE((I9,I12:I15,I18,I21,I25))</f>
        <v>0.16248750000000001</v>
      </c>
      <c r="J26" s="332">
        <v>14009</v>
      </c>
      <c r="K26" s="331">
        <f>AVERAGE((K9,K12:K15,K18,K21,K25))</f>
        <v>0.31505</v>
      </c>
      <c r="L26" s="332"/>
      <c r="M26" s="332">
        <v>64312725.199000001</v>
      </c>
      <c r="N26" s="332">
        <v>0.18029999999999999</v>
      </c>
      <c r="O26" s="332">
        <v>8178267.5728000002</v>
      </c>
      <c r="P26" s="332">
        <v>-8715117.6793000009</v>
      </c>
    </row>
    <row r="28" spans="2:16">
      <c r="B28" s="509" t="s">
        <v>1638</v>
      </c>
      <c r="C28" s="510"/>
      <c r="D28" s="510"/>
      <c r="E28" s="511"/>
    </row>
  </sheetData>
  <mergeCells count="5">
    <mergeCell ref="B2:P2"/>
    <mergeCell ref="B5:D5"/>
    <mergeCell ref="B7:B8"/>
    <mergeCell ref="B26:C26"/>
    <mergeCell ref="B28:E28"/>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92E7E-A03A-411C-9785-73E3D45F7C66}">
  <sheetPr codeName="Sheet36">
    <pageSetUpPr fitToPage="1"/>
  </sheetPr>
  <dimension ref="B1:P28"/>
  <sheetViews>
    <sheetView showGridLines="0" zoomScale="80" zoomScaleNormal="80" workbookViewId="0"/>
  </sheetViews>
  <sheetFormatPr defaultColWidth="9.1796875" defaultRowHeight="14.5"/>
  <cols>
    <col min="1" max="1" width="2.54296875" style="34" customWidth="1"/>
    <col min="2" max="2" width="17.26953125" style="34" customWidth="1"/>
    <col min="3" max="3" width="20" style="34" customWidth="1"/>
    <col min="4" max="4" width="7.54296875" style="34" customWidth="1"/>
    <col min="5" max="16" width="14.1796875" style="34" customWidth="1"/>
    <col min="17" max="16384" width="9.1796875" style="34"/>
  </cols>
  <sheetData>
    <row r="1" spans="2:16" ht="10.15" customHeight="1">
      <c r="O1" s="50"/>
    </row>
    <row r="2" spans="2:16" ht="28" customHeight="1">
      <c r="B2" s="446" t="s">
        <v>810</v>
      </c>
      <c r="C2" s="446"/>
      <c r="D2" s="446"/>
      <c r="E2" s="446"/>
      <c r="F2" s="446"/>
      <c r="G2" s="446"/>
      <c r="H2" s="446"/>
      <c r="I2" s="446"/>
      <c r="J2" s="446"/>
      <c r="K2" s="446"/>
      <c r="L2" s="446"/>
      <c r="M2" s="446"/>
      <c r="N2" s="446"/>
      <c r="O2" s="446"/>
      <c r="P2" s="446"/>
    </row>
    <row r="3" spans="2:16" ht="14.5" customHeight="1">
      <c r="B3" s="244" t="s">
        <v>1</v>
      </c>
    </row>
    <row r="4" spans="2:16">
      <c r="B4" s="11"/>
    </row>
    <row r="5" spans="2:16">
      <c r="B5" s="519" t="s">
        <v>952</v>
      </c>
      <c r="C5" s="519"/>
      <c r="D5" s="520"/>
      <c r="E5" s="296" t="s">
        <v>1581</v>
      </c>
      <c r="F5" s="297"/>
      <c r="G5" s="297"/>
      <c r="H5" s="297"/>
      <c r="I5" s="297"/>
      <c r="J5" s="297"/>
      <c r="K5" s="298"/>
    </row>
    <row r="6" spans="2:16">
      <c r="B6" s="11"/>
    </row>
    <row r="7" spans="2:16" ht="72.5">
      <c r="B7" s="521" t="s">
        <v>273</v>
      </c>
      <c r="C7" s="333" t="s">
        <v>274</v>
      </c>
      <c r="D7" s="333"/>
      <c r="E7" s="333" t="s">
        <v>275</v>
      </c>
      <c r="F7" s="333" t="s">
        <v>276</v>
      </c>
      <c r="G7" s="336" t="s">
        <v>277</v>
      </c>
      <c r="H7" s="336" t="s">
        <v>278</v>
      </c>
      <c r="I7" s="336" t="s">
        <v>221</v>
      </c>
      <c r="J7" s="336" t="s">
        <v>222</v>
      </c>
      <c r="K7" s="336" t="s">
        <v>223</v>
      </c>
      <c r="L7" s="336" t="s">
        <v>224</v>
      </c>
      <c r="M7" s="333" t="s">
        <v>279</v>
      </c>
      <c r="N7" s="333" t="s">
        <v>280</v>
      </c>
      <c r="O7" s="333" t="s">
        <v>272</v>
      </c>
      <c r="P7" s="333" t="s">
        <v>281</v>
      </c>
    </row>
    <row r="8" spans="2:16">
      <c r="B8" s="522"/>
      <c r="C8" s="334" t="s">
        <v>4</v>
      </c>
      <c r="D8" s="70" t="s">
        <v>0</v>
      </c>
      <c r="E8" s="69" t="s">
        <v>5</v>
      </c>
      <c r="F8" s="69" t="s">
        <v>6</v>
      </c>
      <c r="G8" s="69" t="s">
        <v>35</v>
      </c>
      <c r="H8" s="69" t="s">
        <v>36</v>
      </c>
      <c r="I8" s="69" t="s">
        <v>77</v>
      </c>
      <c r="J8" s="69" t="s">
        <v>78</v>
      </c>
      <c r="K8" s="69" t="s">
        <v>79</v>
      </c>
      <c r="L8" s="69" t="s">
        <v>82</v>
      </c>
      <c r="M8" s="69" t="s">
        <v>83</v>
      </c>
      <c r="N8" s="69" t="s">
        <v>84</v>
      </c>
      <c r="O8" s="69" t="s">
        <v>85</v>
      </c>
      <c r="P8" s="69" t="s">
        <v>86</v>
      </c>
    </row>
    <row r="9" spans="2:16">
      <c r="B9" s="78"/>
      <c r="C9" s="335" t="s">
        <v>226</v>
      </c>
      <c r="D9" s="68" t="s">
        <v>102</v>
      </c>
      <c r="E9" s="332">
        <v>346757310.57999998</v>
      </c>
      <c r="F9" s="332">
        <v>5167765.08</v>
      </c>
      <c r="G9" s="332">
        <v>109.6771</v>
      </c>
      <c r="H9" s="332">
        <v>352427106.8585</v>
      </c>
      <c r="I9" s="331">
        <v>8.0000000000000004E-4</v>
      </c>
      <c r="J9" s="332">
        <v>25770</v>
      </c>
      <c r="K9" s="331">
        <v>0.38800000000000001</v>
      </c>
      <c r="L9" s="332"/>
      <c r="M9" s="332">
        <v>32564130.152199998</v>
      </c>
      <c r="N9" s="332">
        <v>9.2399999999999996E-2</v>
      </c>
      <c r="O9" s="332">
        <v>115270.54730000001</v>
      </c>
      <c r="P9" s="332">
        <v>-79419.230200000005</v>
      </c>
    </row>
    <row r="10" spans="2:16">
      <c r="B10" s="80"/>
      <c r="C10" s="81" t="s">
        <v>282</v>
      </c>
      <c r="D10" s="68" t="s">
        <v>103</v>
      </c>
      <c r="E10" s="332">
        <v>227646195.66999999</v>
      </c>
      <c r="F10" s="332">
        <v>2647462.4700000002</v>
      </c>
      <c r="G10" s="332">
        <v>109.90819999999999</v>
      </c>
      <c r="H10" s="332">
        <v>230550747.5785</v>
      </c>
      <c r="I10" s="331">
        <v>5.9999999999999995E-4</v>
      </c>
      <c r="J10" s="332">
        <v>16674</v>
      </c>
      <c r="K10" s="331">
        <v>0.38200000000000001</v>
      </c>
      <c r="L10" s="332"/>
      <c r="M10" s="332">
        <v>16935958.0264</v>
      </c>
      <c r="N10" s="332">
        <v>7.3499999999999996E-2</v>
      </c>
      <c r="O10" s="332">
        <v>55220.672899999998</v>
      </c>
      <c r="P10" s="332">
        <v>-46285.765200000002</v>
      </c>
    </row>
    <row r="11" spans="2:16">
      <c r="B11" s="80"/>
      <c r="C11" s="81" t="s">
        <v>283</v>
      </c>
      <c r="D11" s="68" t="s">
        <v>107</v>
      </c>
      <c r="E11" s="332">
        <v>119111114.91</v>
      </c>
      <c r="F11" s="332">
        <v>2520302.61</v>
      </c>
      <c r="G11" s="332">
        <v>109.43429999999999</v>
      </c>
      <c r="H11" s="332">
        <v>121876359.28</v>
      </c>
      <c r="I11" s="331">
        <v>1.1999999999999999E-3</v>
      </c>
      <c r="J11" s="332">
        <v>9096</v>
      </c>
      <c r="K11" s="331">
        <v>0.39950000000000002</v>
      </c>
      <c r="L11" s="332"/>
      <c r="M11" s="332">
        <v>15628172.125800001</v>
      </c>
      <c r="N11" s="332">
        <v>0.12820000000000001</v>
      </c>
      <c r="O11" s="332">
        <v>60049.874400000001</v>
      </c>
      <c r="P11" s="332">
        <v>-33133.464999999997</v>
      </c>
    </row>
    <row r="12" spans="2:16">
      <c r="B12" s="80"/>
      <c r="C12" s="335" t="s">
        <v>227</v>
      </c>
      <c r="D12" s="68" t="s">
        <v>108</v>
      </c>
      <c r="E12" s="332">
        <v>147646961.41999999</v>
      </c>
      <c r="F12" s="332">
        <v>3676818.74</v>
      </c>
      <c r="G12" s="332">
        <v>106.7698</v>
      </c>
      <c r="H12" s="332">
        <v>151638123.21599999</v>
      </c>
      <c r="I12" s="331">
        <v>1.9E-3</v>
      </c>
      <c r="J12" s="332">
        <v>12314</v>
      </c>
      <c r="K12" s="331">
        <v>0.43190000000000001</v>
      </c>
      <c r="L12" s="332"/>
      <c r="M12" s="332">
        <v>28857676.3616</v>
      </c>
      <c r="N12" s="332">
        <v>0.1903</v>
      </c>
      <c r="O12" s="332">
        <v>127268.1488</v>
      </c>
      <c r="P12" s="332">
        <v>-91394.898000000001</v>
      </c>
    </row>
    <row r="13" spans="2:16">
      <c r="B13" s="80"/>
      <c r="C13" s="335" t="s">
        <v>228</v>
      </c>
      <c r="D13" s="68" t="s">
        <v>109</v>
      </c>
      <c r="E13" s="332">
        <v>208202814.56</v>
      </c>
      <c r="F13" s="332">
        <v>8233573.5</v>
      </c>
      <c r="G13" s="332">
        <v>108.43389999999999</v>
      </c>
      <c r="H13" s="332">
        <v>217237072.89199999</v>
      </c>
      <c r="I13" s="331">
        <v>3.5999999999999999E-3</v>
      </c>
      <c r="J13" s="332">
        <v>16525</v>
      </c>
      <c r="K13" s="331">
        <v>0.44629999999999997</v>
      </c>
      <c r="L13" s="332"/>
      <c r="M13" s="332">
        <v>63487330.2623</v>
      </c>
      <c r="N13" s="332">
        <v>0.29220000000000002</v>
      </c>
      <c r="O13" s="332">
        <v>348683.62430000002</v>
      </c>
      <c r="P13" s="332">
        <v>-324711.43300000002</v>
      </c>
    </row>
    <row r="14" spans="2:16">
      <c r="B14" s="80"/>
      <c r="C14" s="335" t="s">
        <v>229</v>
      </c>
      <c r="D14" s="68" t="s">
        <v>110</v>
      </c>
      <c r="E14" s="332">
        <v>121353416.87</v>
      </c>
      <c r="F14" s="332">
        <v>3346871.73</v>
      </c>
      <c r="G14" s="332">
        <v>103.3443</v>
      </c>
      <c r="H14" s="332">
        <v>124880042.608</v>
      </c>
      <c r="I14" s="331">
        <v>6.1000000000000004E-3</v>
      </c>
      <c r="J14" s="332">
        <v>8909</v>
      </c>
      <c r="K14" s="331">
        <v>0.47849999999999998</v>
      </c>
      <c r="L14" s="332"/>
      <c r="M14" s="332">
        <v>53304959.985799998</v>
      </c>
      <c r="N14" s="332">
        <v>0.42680000000000001</v>
      </c>
      <c r="O14" s="332">
        <v>366542.8273</v>
      </c>
      <c r="P14" s="332">
        <v>-313632.28399999999</v>
      </c>
    </row>
    <row r="15" spans="2:16">
      <c r="B15" s="80"/>
      <c r="C15" s="335" t="s">
        <v>230</v>
      </c>
      <c r="D15" s="68" t="s">
        <v>115</v>
      </c>
      <c r="E15" s="332">
        <v>148908246.44</v>
      </c>
      <c r="F15" s="332">
        <v>7738372.4100000001</v>
      </c>
      <c r="G15" s="332">
        <v>104.23820000000001</v>
      </c>
      <c r="H15" s="332">
        <v>157266580.1925</v>
      </c>
      <c r="I15" s="331">
        <v>1.32E-2</v>
      </c>
      <c r="J15" s="332">
        <v>11154</v>
      </c>
      <c r="K15" s="331">
        <v>0.47570000000000001</v>
      </c>
      <c r="L15" s="332"/>
      <c r="M15" s="332">
        <v>91370703.030000001</v>
      </c>
      <c r="N15" s="332">
        <v>0.58099999999999996</v>
      </c>
      <c r="O15" s="332">
        <v>979691.16059999994</v>
      </c>
      <c r="P15" s="332">
        <v>-1346204.5501999999</v>
      </c>
    </row>
    <row r="16" spans="2:16">
      <c r="B16" s="80"/>
      <c r="C16" s="81" t="s">
        <v>284</v>
      </c>
      <c r="D16" s="68" t="s">
        <v>111</v>
      </c>
      <c r="E16" s="332">
        <v>117924766.18000001</v>
      </c>
      <c r="F16" s="332">
        <v>6390886.6100000003</v>
      </c>
      <c r="G16" s="332">
        <v>104.6692</v>
      </c>
      <c r="H16" s="332">
        <v>124864156.0985</v>
      </c>
      <c r="I16" s="331">
        <v>1.11E-2</v>
      </c>
      <c r="J16" s="332">
        <v>8899</v>
      </c>
      <c r="K16" s="331">
        <v>0.47649999999999998</v>
      </c>
      <c r="L16" s="332"/>
      <c r="M16" s="332">
        <v>69213826.341000006</v>
      </c>
      <c r="N16" s="332">
        <v>0.55430000000000001</v>
      </c>
      <c r="O16" s="332">
        <v>658593.91429999995</v>
      </c>
      <c r="P16" s="332">
        <v>-892012.17020000005</v>
      </c>
    </row>
    <row r="17" spans="2:16">
      <c r="B17" s="80"/>
      <c r="C17" s="81" t="s">
        <v>285</v>
      </c>
      <c r="D17" s="68" t="s">
        <v>112</v>
      </c>
      <c r="E17" s="332">
        <v>30983480.260000002</v>
      </c>
      <c r="F17" s="332">
        <v>1347485.8</v>
      </c>
      <c r="G17" s="332">
        <v>102.1944</v>
      </c>
      <c r="H17" s="332">
        <v>32402424.094000001</v>
      </c>
      <c r="I17" s="331">
        <v>2.1000000000000001E-2</v>
      </c>
      <c r="J17" s="332">
        <v>2255</v>
      </c>
      <c r="K17" s="331">
        <v>0.47239999999999999</v>
      </c>
      <c r="L17" s="332"/>
      <c r="M17" s="332">
        <v>22156876.688999999</v>
      </c>
      <c r="N17" s="332">
        <v>0.68379999999999996</v>
      </c>
      <c r="O17" s="332">
        <v>321097.2463</v>
      </c>
      <c r="P17" s="332">
        <v>-454192.38</v>
      </c>
    </row>
    <row r="18" spans="2:16">
      <c r="B18" s="80"/>
      <c r="C18" s="335" t="s">
        <v>231</v>
      </c>
      <c r="D18" s="68" t="s">
        <v>113</v>
      </c>
      <c r="E18" s="332">
        <v>52430485.600000001</v>
      </c>
      <c r="F18" s="332">
        <v>1521564.19</v>
      </c>
      <c r="G18" s="332">
        <v>101.2273</v>
      </c>
      <c r="H18" s="332">
        <v>53865269.559</v>
      </c>
      <c r="I18" s="331">
        <v>4.7199999999999999E-2</v>
      </c>
      <c r="J18" s="332">
        <v>4097</v>
      </c>
      <c r="K18" s="331">
        <v>0.50570000000000004</v>
      </c>
      <c r="L18" s="332"/>
      <c r="M18" s="332">
        <v>44327657.666299999</v>
      </c>
      <c r="N18" s="332">
        <v>0.82289999999999996</v>
      </c>
      <c r="O18" s="332">
        <v>1287665.3887</v>
      </c>
      <c r="P18" s="332">
        <v>-1255919.7952000001</v>
      </c>
    </row>
    <row r="19" spans="2:16">
      <c r="B19" s="80"/>
      <c r="C19" s="81" t="s">
        <v>286</v>
      </c>
      <c r="D19" s="68" t="s">
        <v>358</v>
      </c>
      <c r="E19" s="332">
        <v>33886556.210000001</v>
      </c>
      <c r="F19" s="332">
        <v>1304153.92</v>
      </c>
      <c r="G19" s="332">
        <v>101.2975</v>
      </c>
      <c r="H19" s="332">
        <v>35093229.898999996</v>
      </c>
      <c r="I19" s="331">
        <v>3.4700000000000002E-2</v>
      </c>
      <c r="J19" s="332">
        <v>2590</v>
      </c>
      <c r="K19" s="331">
        <v>0.50619999999999998</v>
      </c>
      <c r="L19" s="332"/>
      <c r="M19" s="332">
        <v>27998961.646400001</v>
      </c>
      <c r="N19" s="332">
        <v>0.79779999999999995</v>
      </c>
      <c r="O19" s="332">
        <v>618292.65670000005</v>
      </c>
      <c r="P19" s="332">
        <v>-676392.61820000003</v>
      </c>
    </row>
    <row r="20" spans="2:16">
      <c r="B20" s="80"/>
      <c r="C20" s="81" t="s">
        <v>287</v>
      </c>
      <c r="D20" s="68" t="s">
        <v>116</v>
      </c>
      <c r="E20" s="332">
        <v>18543929.390000001</v>
      </c>
      <c r="F20" s="332">
        <v>217410.27</v>
      </c>
      <c r="G20" s="332">
        <v>100.8057</v>
      </c>
      <c r="H20" s="332">
        <v>18772039.66</v>
      </c>
      <c r="I20" s="331">
        <v>7.0599999999999996E-2</v>
      </c>
      <c r="J20" s="332">
        <v>1507</v>
      </c>
      <c r="K20" s="331">
        <v>0.50490000000000002</v>
      </c>
      <c r="L20" s="332"/>
      <c r="M20" s="332">
        <v>16328696.0199</v>
      </c>
      <c r="N20" s="332">
        <v>0.86980000000000002</v>
      </c>
      <c r="O20" s="332">
        <v>669372.73199999996</v>
      </c>
      <c r="P20" s="332">
        <v>-579527.17700000003</v>
      </c>
    </row>
    <row r="21" spans="2:16">
      <c r="B21" s="80"/>
      <c r="C21" s="335" t="s">
        <v>232</v>
      </c>
      <c r="D21" s="68" t="s">
        <v>118</v>
      </c>
      <c r="E21" s="332">
        <v>13842403.529999999</v>
      </c>
      <c r="F21" s="332">
        <v>203888.62</v>
      </c>
      <c r="G21" s="332">
        <v>93.568399999999997</v>
      </c>
      <c r="H21" s="332">
        <v>14037831.618000001</v>
      </c>
      <c r="I21" s="331">
        <v>0.20619999999999999</v>
      </c>
      <c r="J21" s="332">
        <v>1237</v>
      </c>
      <c r="K21" s="331">
        <v>0.50029999999999997</v>
      </c>
      <c r="L21" s="332"/>
      <c r="M21" s="332">
        <v>16129773.8792</v>
      </c>
      <c r="N21" s="332">
        <v>1.149</v>
      </c>
      <c r="O21" s="332">
        <v>1445567.9780999999</v>
      </c>
      <c r="P21" s="332">
        <v>-882200.64639999997</v>
      </c>
    </row>
    <row r="22" spans="2:16">
      <c r="B22" s="80"/>
      <c r="C22" s="81" t="s">
        <v>288</v>
      </c>
      <c r="D22" s="68" t="s">
        <v>119</v>
      </c>
      <c r="E22" s="332">
        <v>9497971.8300000001</v>
      </c>
      <c r="F22" s="332">
        <v>158920</v>
      </c>
      <c r="G22" s="332">
        <v>100.45229999999999</v>
      </c>
      <c r="H22" s="332">
        <v>9660631.2980000004</v>
      </c>
      <c r="I22" s="331">
        <v>0.13869999999999999</v>
      </c>
      <c r="J22" s="332">
        <v>794</v>
      </c>
      <c r="K22" s="331">
        <v>0.50929999999999997</v>
      </c>
      <c r="L22" s="332"/>
      <c r="M22" s="332">
        <v>10401434.8717</v>
      </c>
      <c r="N22" s="332">
        <v>1.0767</v>
      </c>
      <c r="O22" s="332">
        <v>682051.06019999995</v>
      </c>
      <c r="P22" s="332">
        <v>-575391.5564</v>
      </c>
    </row>
    <row r="23" spans="2:16">
      <c r="B23" s="80"/>
      <c r="C23" s="81" t="s">
        <v>289</v>
      </c>
      <c r="D23" s="68" t="s">
        <v>120</v>
      </c>
      <c r="E23" s="332">
        <v>2009611.47</v>
      </c>
      <c r="F23" s="332">
        <v>14568.62</v>
      </c>
      <c r="G23" s="332">
        <v>109.3882</v>
      </c>
      <c r="H23" s="332">
        <v>2027180.09</v>
      </c>
      <c r="I23" s="331">
        <v>0.2432</v>
      </c>
      <c r="J23" s="332">
        <v>190</v>
      </c>
      <c r="K23" s="331">
        <v>0.46489999999999998</v>
      </c>
      <c r="L23" s="332"/>
      <c r="M23" s="332">
        <v>2504642.0005000001</v>
      </c>
      <c r="N23" s="332">
        <v>1.2355</v>
      </c>
      <c r="O23" s="332">
        <v>228775.03640000001</v>
      </c>
      <c r="P23" s="332">
        <v>-141702.23000000001</v>
      </c>
    </row>
    <row r="24" spans="2:16">
      <c r="B24" s="80"/>
      <c r="C24" s="81" t="s">
        <v>290</v>
      </c>
      <c r="D24" s="68" t="s">
        <v>121</v>
      </c>
      <c r="E24" s="332">
        <v>2334820.23</v>
      </c>
      <c r="F24" s="332">
        <v>30400</v>
      </c>
      <c r="G24" s="332">
        <v>50</v>
      </c>
      <c r="H24" s="332">
        <v>2350020.23</v>
      </c>
      <c r="I24" s="331">
        <v>0.45150000000000001</v>
      </c>
      <c r="J24" s="332">
        <v>253</v>
      </c>
      <c r="K24" s="331">
        <v>0.49419999999999997</v>
      </c>
      <c r="L24" s="332"/>
      <c r="M24" s="332">
        <v>3223697.0070000002</v>
      </c>
      <c r="N24" s="332">
        <v>1.3717999999999999</v>
      </c>
      <c r="O24" s="332">
        <v>534741.88150000002</v>
      </c>
      <c r="P24" s="332">
        <v>-165106.85999999999</v>
      </c>
    </row>
    <row r="25" spans="2:16">
      <c r="B25" s="82"/>
      <c r="C25" s="335" t="s">
        <v>233</v>
      </c>
      <c r="D25" s="68" t="s">
        <v>122</v>
      </c>
      <c r="E25" s="332">
        <v>32817455.449999999</v>
      </c>
      <c r="F25" s="332">
        <v>49454.82</v>
      </c>
      <c r="G25" s="332">
        <v>120</v>
      </c>
      <c r="H25" s="332">
        <v>32886910.27</v>
      </c>
      <c r="I25" s="331">
        <v>1</v>
      </c>
      <c r="J25" s="332">
        <v>1483</v>
      </c>
      <c r="K25" s="331">
        <v>0.47570000000000001</v>
      </c>
      <c r="L25" s="332"/>
      <c r="M25" s="332">
        <v>51219697.867399998</v>
      </c>
      <c r="N25" s="332">
        <v>1.5573999999999999</v>
      </c>
      <c r="O25" s="332">
        <v>18623421.925999999</v>
      </c>
      <c r="P25" s="332">
        <v>-18364050.9712</v>
      </c>
    </row>
    <row r="26" spans="2:16">
      <c r="B26" s="523" t="str">
        <f>"Total " &amp; E5</f>
        <v>Total Retail - Other non-SME</v>
      </c>
      <c r="C26" s="524"/>
      <c r="D26" s="68" t="s">
        <v>123</v>
      </c>
      <c r="E26" s="332">
        <v>1071959094.45</v>
      </c>
      <c r="F26" s="332">
        <v>29938309.09</v>
      </c>
      <c r="G26" s="332">
        <f>AVERAGE((G9,G12:G15,G18,G21,G25))</f>
        <v>105.907375</v>
      </c>
      <c r="H26" s="332">
        <v>1104238937.214</v>
      </c>
      <c r="I26" s="331">
        <f>AVERAGE((I9,I12:I15,I18,I21,I25))</f>
        <v>0.15987499999999999</v>
      </c>
      <c r="J26" s="332">
        <v>81489</v>
      </c>
      <c r="K26" s="331">
        <f>AVERAGE((K9,K12:K15,K18,K21,K25))</f>
        <v>0.46276249999999997</v>
      </c>
      <c r="L26" s="332"/>
      <c r="M26" s="332">
        <v>381261929.20480001</v>
      </c>
      <c r="N26" s="332">
        <v>0.3453</v>
      </c>
      <c r="O26" s="332">
        <v>23294111.601100001</v>
      </c>
      <c r="P26" s="332">
        <v>-22657533.808200002</v>
      </c>
    </row>
    <row r="28" spans="2:16">
      <c r="B28" s="509" t="s">
        <v>1638</v>
      </c>
      <c r="C28" s="510"/>
      <c r="D28" s="510"/>
      <c r="E28" s="511"/>
    </row>
  </sheetData>
  <mergeCells count="5">
    <mergeCell ref="B2:P2"/>
    <mergeCell ref="B5:D5"/>
    <mergeCell ref="B7:B8"/>
    <mergeCell ref="B26:C26"/>
    <mergeCell ref="B28:E28"/>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4C79E-4F45-4998-B04C-D87C0A54D262}">
  <sheetPr codeName="Sheet43">
    <pageSetUpPr autoPageBreaks="0" fitToPage="1"/>
  </sheetPr>
  <dimension ref="B1:F25"/>
  <sheetViews>
    <sheetView showGridLines="0" zoomScale="80" zoomScaleNormal="80" workbookViewId="0">
      <selection activeCell="E12" sqref="E12"/>
    </sheetView>
  </sheetViews>
  <sheetFormatPr defaultColWidth="9.1796875" defaultRowHeight="14.5"/>
  <cols>
    <col min="1" max="1" width="2.54296875" style="34" customWidth="1"/>
    <col min="2" max="2" width="62.26953125" style="34" customWidth="1"/>
    <col min="3" max="3" width="7.54296875" style="34" customWidth="1"/>
    <col min="4" max="4" width="31.54296875" style="34" customWidth="1"/>
    <col min="5" max="5" width="30.453125" style="34" bestFit="1" customWidth="1"/>
    <col min="6" max="16384" width="9.1796875" style="34"/>
  </cols>
  <sheetData>
    <row r="1" spans="2:6" ht="10.15" customHeight="1"/>
    <row r="2" spans="2:6" ht="28" customHeight="1">
      <c r="B2" s="480" t="s">
        <v>811</v>
      </c>
      <c r="C2" s="480"/>
      <c r="D2" s="480"/>
      <c r="E2" s="480"/>
      <c r="F2" s="22"/>
    </row>
    <row r="3" spans="2:6" ht="14.5" customHeight="1">
      <c r="B3" s="244" t="s">
        <v>1</v>
      </c>
    </row>
    <row r="4" spans="2:6">
      <c r="B4" s="41"/>
      <c r="C4" s="41"/>
      <c r="D4" s="48"/>
      <c r="E4" s="48"/>
    </row>
    <row r="5" spans="2:6" ht="29">
      <c r="B5" s="43"/>
      <c r="C5" s="43"/>
      <c r="D5" s="150" t="s">
        <v>292</v>
      </c>
      <c r="E5" s="150" t="s">
        <v>293</v>
      </c>
    </row>
    <row r="6" spans="2:6">
      <c r="B6" s="43"/>
      <c r="C6" s="70" t="s">
        <v>0</v>
      </c>
      <c r="D6" s="71" t="s">
        <v>4</v>
      </c>
      <c r="E6" s="71" t="s">
        <v>5</v>
      </c>
    </row>
    <row r="7" spans="2:6">
      <c r="B7" s="263" t="s">
        <v>294</v>
      </c>
      <c r="C7" s="71">
        <v>1</v>
      </c>
      <c r="D7" s="332"/>
      <c r="E7" s="332"/>
    </row>
    <row r="8" spans="2:6">
      <c r="B8" s="255" t="s">
        <v>295</v>
      </c>
      <c r="C8" s="71">
        <v>2</v>
      </c>
      <c r="D8" s="332"/>
      <c r="E8" s="332"/>
    </row>
    <row r="9" spans="2:6">
      <c r="B9" s="255" t="s">
        <v>215</v>
      </c>
      <c r="C9" s="71">
        <v>3</v>
      </c>
      <c r="D9" s="332"/>
      <c r="E9" s="332"/>
    </row>
    <row r="10" spans="2:6">
      <c r="B10" s="255" t="s">
        <v>296</v>
      </c>
      <c r="C10" s="71">
        <v>4</v>
      </c>
      <c r="D10" s="332"/>
      <c r="E10" s="332"/>
    </row>
    <row r="11" spans="2:6">
      <c r="B11" s="262" t="s">
        <v>1648</v>
      </c>
      <c r="C11" s="71" t="s">
        <v>788</v>
      </c>
      <c r="D11" s="332"/>
      <c r="E11" s="332"/>
    </row>
    <row r="12" spans="2:6">
      <c r="B12" s="262" t="s">
        <v>298</v>
      </c>
      <c r="C12" s="71" t="s">
        <v>789</v>
      </c>
      <c r="D12" s="332"/>
      <c r="E12" s="332"/>
    </row>
    <row r="13" spans="2:6">
      <c r="B13" s="263" t="s">
        <v>297</v>
      </c>
      <c r="C13" s="71">
        <v>5</v>
      </c>
      <c r="D13" s="332"/>
      <c r="E13" s="332">
        <v>2572734373.1897998</v>
      </c>
    </row>
    <row r="14" spans="2:6">
      <c r="B14" s="255" t="s">
        <v>295</v>
      </c>
      <c r="C14" s="71">
        <v>6</v>
      </c>
      <c r="D14" s="332"/>
      <c r="E14" s="332"/>
    </row>
    <row r="15" spans="2:6">
      <c r="B15" s="255" t="s">
        <v>215</v>
      </c>
      <c r="C15" s="71">
        <v>7</v>
      </c>
      <c r="D15" s="332"/>
      <c r="E15" s="332"/>
    </row>
    <row r="16" spans="2:6">
      <c r="B16" s="255" t="s">
        <v>296</v>
      </c>
      <c r="C16" s="71">
        <v>8</v>
      </c>
      <c r="D16" s="332"/>
      <c r="E16" s="332"/>
    </row>
    <row r="17" spans="2:5">
      <c r="B17" s="262" t="s">
        <v>1649</v>
      </c>
      <c r="C17" s="71" t="s">
        <v>790</v>
      </c>
      <c r="D17" s="332"/>
      <c r="E17" s="332"/>
    </row>
    <row r="18" spans="2:5">
      <c r="B18" s="262" t="s">
        <v>298</v>
      </c>
      <c r="C18" s="71" t="s">
        <v>1456</v>
      </c>
      <c r="D18" s="332"/>
      <c r="E18" s="332"/>
    </row>
    <row r="19" spans="2:5">
      <c r="B19" s="255" t="s">
        <v>217</v>
      </c>
      <c r="C19" s="71">
        <v>9</v>
      </c>
      <c r="D19" s="332"/>
      <c r="E19" s="332">
        <v>2572734373.1897998</v>
      </c>
    </row>
    <row r="20" spans="2:5">
      <c r="B20" s="262" t="s">
        <v>299</v>
      </c>
      <c r="C20" s="71" t="s">
        <v>791</v>
      </c>
      <c r="D20" s="332"/>
      <c r="E20" s="332">
        <v>328051883.47610003</v>
      </c>
    </row>
    <row r="21" spans="2:5" ht="29">
      <c r="B21" s="262" t="s">
        <v>300</v>
      </c>
      <c r="C21" s="71" t="s">
        <v>792</v>
      </c>
      <c r="D21" s="332"/>
      <c r="E21" s="332">
        <v>1799107835.3102</v>
      </c>
    </row>
    <row r="22" spans="2:5">
      <c r="B22" s="262" t="s">
        <v>291</v>
      </c>
      <c r="C22" s="71" t="s">
        <v>793</v>
      </c>
      <c r="D22" s="332"/>
      <c r="E22" s="332"/>
    </row>
    <row r="23" spans="2:5">
      <c r="B23" s="262" t="s">
        <v>301</v>
      </c>
      <c r="C23" s="71" t="s">
        <v>794</v>
      </c>
      <c r="D23" s="332"/>
      <c r="E23" s="332">
        <v>64312725.198899999</v>
      </c>
    </row>
    <row r="24" spans="2:5">
      <c r="B24" s="262" t="s">
        <v>302</v>
      </c>
      <c r="C24" s="71" t="s">
        <v>795</v>
      </c>
      <c r="D24" s="332"/>
      <c r="E24" s="332">
        <v>381261929.20459998</v>
      </c>
    </row>
    <row r="25" spans="2:5" s="2" customFormat="1">
      <c r="B25" s="99" t="s">
        <v>303</v>
      </c>
      <c r="C25" s="71">
        <v>10</v>
      </c>
      <c r="D25" s="332"/>
      <c r="E25" s="332">
        <v>2572734373.1897998</v>
      </c>
    </row>
  </sheetData>
  <mergeCells count="1">
    <mergeCell ref="B2:E2"/>
  </mergeCells>
  <pageMargins left="0.70866141732283472" right="0.70866141732283472" top="0.74803149606299213" bottom="0.74803149606299213" header="0.31496062992125984" footer="0.31496062992125984"/>
  <pageSetup paperSize="9" orientation="landscape" r:id="rId1"/>
  <headerFooter>
    <oddHeader>&amp;CEN
Annex XXI</oddHeader>
    <oddFooter>&amp;C&amp;"Calibri"&amp;11&amp;K000000&amp;P_x000D_&amp;1#&amp;"Calibri"&amp;10&amp;K000000Internal</oddFooter>
    <evenHeader>&amp;L&amp;"Times New Roman,Regular"&amp;12&amp;K000000Central Bank of Ireland - RESTRICTED</evenHeader>
    <firstHeader>&amp;L&amp;"Times New Roman,Regular"&amp;12&amp;K000000Central Bank of Ireland - RESTRICTED</first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93AFA-D3BD-4C88-9DAB-B6B8FE00F35A}">
  <sheetPr codeName="Sheet44">
    <pageSetUpPr fitToPage="1"/>
  </sheetPr>
  <dimension ref="A1:Q22"/>
  <sheetViews>
    <sheetView showGridLines="0" zoomScale="80" zoomScaleNormal="80" workbookViewId="0">
      <selection activeCell="F19" sqref="F19"/>
    </sheetView>
  </sheetViews>
  <sheetFormatPr defaultColWidth="9.1796875" defaultRowHeight="14.5"/>
  <cols>
    <col min="1" max="1" width="2.54296875" style="34" customWidth="1"/>
    <col min="2" max="2" width="44.81640625" style="34" customWidth="1"/>
    <col min="3" max="3" width="7.54296875" style="34" customWidth="1"/>
    <col min="4" max="17" width="18.54296875" style="34" customWidth="1"/>
    <col min="18" max="16384" width="9.1796875" style="34"/>
  </cols>
  <sheetData>
    <row r="1" spans="1:17" ht="10.15" customHeight="1"/>
    <row r="2" spans="1:17" ht="28" customHeight="1">
      <c r="B2" s="446" t="s">
        <v>812</v>
      </c>
      <c r="C2" s="446"/>
      <c r="D2" s="446"/>
      <c r="E2" s="446"/>
      <c r="F2" s="446"/>
      <c r="G2" s="446"/>
      <c r="H2" s="446"/>
      <c r="I2" s="446"/>
      <c r="J2" s="446"/>
      <c r="K2" s="446"/>
      <c r="L2" s="446"/>
      <c r="M2" s="446"/>
      <c r="N2" s="446"/>
      <c r="O2" s="446"/>
      <c r="P2" s="446"/>
      <c r="Q2" s="446"/>
    </row>
    <row r="3" spans="1:17" ht="14.5" customHeight="1">
      <c r="B3" s="244" t="s">
        <v>1</v>
      </c>
    </row>
    <row r="5" spans="1:17" ht="38" customHeight="1">
      <c r="D5" s="460" t="s">
        <v>304</v>
      </c>
      <c r="E5" s="482" t="s">
        <v>305</v>
      </c>
      <c r="F5" s="483"/>
      <c r="G5" s="483"/>
      <c r="H5" s="483"/>
      <c r="I5" s="483"/>
      <c r="J5" s="483"/>
      <c r="K5" s="483"/>
      <c r="L5" s="483"/>
      <c r="M5" s="483"/>
      <c r="N5" s="483"/>
      <c r="O5" s="484"/>
      <c r="P5" s="482" t="s">
        <v>306</v>
      </c>
      <c r="Q5" s="484"/>
    </row>
    <row r="6" spans="1:17">
      <c r="A6" s="143"/>
      <c r="D6" s="461"/>
      <c r="E6" s="482" t="s">
        <v>954</v>
      </c>
      <c r="F6" s="483"/>
      <c r="G6" s="483"/>
      <c r="H6" s="483"/>
      <c r="I6" s="483"/>
      <c r="J6" s="483"/>
      <c r="K6" s="483"/>
      <c r="L6" s="483"/>
      <c r="M6" s="484"/>
      <c r="N6" s="482" t="s">
        <v>762</v>
      </c>
      <c r="O6" s="484"/>
      <c r="P6" s="460" t="s">
        <v>775</v>
      </c>
      <c r="Q6" s="460" t="s">
        <v>776</v>
      </c>
    </row>
    <row r="7" spans="1:17">
      <c r="A7" s="143"/>
      <c r="D7" s="461"/>
      <c r="E7" s="460" t="s">
        <v>777</v>
      </c>
      <c r="F7" s="463" t="s">
        <v>778</v>
      </c>
      <c r="G7" s="152"/>
      <c r="H7" s="152"/>
      <c r="I7" s="152"/>
      <c r="J7" s="463" t="s">
        <v>779</v>
      </c>
      <c r="K7" s="152"/>
      <c r="L7" s="152"/>
      <c r="M7" s="152"/>
      <c r="N7" s="460" t="s">
        <v>780</v>
      </c>
      <c r="O7" s="460" t="s">
        <v>781</v>
      </c>
      <c r="P7" s="461"/>
      <c r="Q7" s="461"/>
    </row>
    <row r="8" spans="1:17" ht="78.75" customHeight="1">
      <c r="A8" s="143"/>
      <c r="B8" s="47"/>
      <c r="D8" s="462"/>
      <c r="E8" s="462"/>
      <c r="F8" s="462"/>
      <c r="G8" s="182" t="s">
        <v>782</v>
      </c>
      <c r="H8" s="182" t="s">
        <v>783</v>
      </c>
      <c r="I8" s="182" t="s">
        <v>784</v>
      </c>
      <c r="J8" s="462"/>
      <c r="K8" s="182" t="s">
        <v>785</v>
      </c>
      <c r="L8" s="182" t="s">
        <v>786</v>
      </c>
      <c r="M8" s="182" t="s">
        <v>787</v>
      </c>
      <c r="N8" s="462"/>
      <c r="O8" s="462"/>
      <c r="P8" s="462"/>
      <c r="Q8" s="462"/>
    </row>
    <row r="9" spans="1:17">
      <c r="A9" s="144"/>
      <c r="B9" s="181" t="s">
        <v>273</v>
      </c>
      <c r="C9" s="70" t="s">
        <v>0</v>
      </c>
      <c r="D9" s="71" t="s">
        <v>4</v>
      </c>
      <c r="E9" s="71" t="s">
        <v>5</v>
      </c>
      <c r="F9" s="71" t="s">
        <v>6</v>
      </c>
      <c r="G9" s="71" t="s">
        <v>35</v>
      </c>
      <c r="H9" s="71" t="s">
        <v>36</v>
      </c>
      <c r="I9" s="71" t="s">
        <v>77</v>
      </c>
      <c r="J9" s="71" t="s">
        <v>78</v>
      </c>
      <c r="K9" s="71" t="s">
        <v>79</v>
      </c>
      <c r="L9" s="71" t="s">
        <v>82</v>
      </c>
      <c r="M9" s="71" t="s">
        <v>83</v>
      </c>
      <c r="N9" s="71" t="s">
        <v>84</v>
      </c>
      <c r="O9" s="71" t="s">
        <v>85</v>
      </c>
      <c r="P9" s="71" t="s">
        <v>86</v>
      </c>
      <c r="Q9" s="71" t="s">
        <v>131</v>
      </c>
    </row>
    <row r="10" spans="1:17">
      <c r="B10" s="88" t="s">
        <v>295</v>
      </c>
      <c r="C10" s="184" t="s">
        <v>867</v>
      </c>
      <c r="D10" s="332"/>
      <c r="E10" s="331"/>
      <c r="F10" s="331"/>
      <c r="G10" s="331"/>
      <c r="H10" s="331"/>
      <c r="I10" s="331"/>
      <c r="J10" s="331"/>
      <c r="K10" s="331"/>
      <c r="L10" s="331"/>
      <c r="M10" s="331"/>
      <c r="N10" s="331"/>
      <c r="O10" s="331"/>
      <c r="P10" s="332"/>
      <c r="Q10" s="332"/>
    </row>
    <row r="11" spans="1:17">
      <c r="B11" s="88" t="s">
        <v>215</v>
      </c>
      <c r="C11" s="184" t="s">
        <v>868</v>
      </c>
      <c r="D11" s="332"/>
      <c r="E11" s="331"/>
      <c r="F11" s="331"/>
      <c r="G11" s="331"/>
      <c r="H11" s="331"/>
      <c r="I11" s="331"/>
      <c r="J11" s="331"/>
      <c r="K11" s="331"/>
      <c r="L11" s="331"/>
      <c r="M11" s="331"/>
      <c r="N11" s="331"/>
      <c r="O11" s="331"/>
      <c r="P11" s="332"/>
      <c r="Q11" s="332"/>
    </row>
    <row r="12" spans="1:17">
      <c r="B12" s="88" t="s">
        <v>216</v>
      </c>
      <c r="C12" s="184" t="s">
        <v>869</v>
      </c>
      <c r="D12" s="332"/>
      <c r="E12" s="331"/>
      <c r="F12" s="331"/>
      <c r="G12" s="331"/>
      <c r="H12" s="331"/>
      <c r="I12" s="331"/>
      <c r="J12" s="331"/>
      <c r="K12" s="331"/>
      <c r="L12" s="331"/>
      <c r="M12" s="331"/>
      <c r="N12" s="331"/>
      <c r="O12" s="331"/>
      <c r="P12" s="332"/>
      <c r="Q12" s="332"/>
    </row>
    <row r="13" spans="1:17">
      <c r="B13" s="183" t="s">
        <v>307</v>
      </c>
      <c r="C13" s="184" t="s">
        <v>870</v>
      </c>
      <c r="D13" s="332"/>
      <c r="E13" s="331"/>
      <c r="F13" s="331"/>
      <c r="G13" s="331"/>
      <c r="H13" s="331"/>
      <c r="I13" s="331"/>
      <c r="J13" s="331"/>
      <c r="K13" s="331"/>
      <c r="L13" s="331"/>
      <c r="M13" s="331"/>
      <c r="N13" s="331"/>
      <c r="O13" s="331"/>
      <c r="P13" s="332"/>
      <c r="Q13" s="332"/>
    </row>
    <row r="14" spans="1:17">
      <c r="B14" s="183" t="s">
        <v>308</v>
      </c>
      <c r="C14" s="184" t="s">
        <v>871</v>
      </c>
      <c r="D14" s="332"/>
      <c r="E14" s="331"/>
      <c r="F14" s="331"/>
      <c r="G14" s="331"/>
      <c r="H14" s="331"/>
      <c r="I14" s="331"/>
      <c r="J14" s="331"/>
      <c r="K14" s="331"/>
      <c r="L14" s="331"/>
      <c r="M14" s="331"/>
      <c r="N14" s="331"/>
      <c r="O14" s="331"/>
      <c r="P14" s="332"/>
      <c r="Q14" s="332"/>
    </row>
    <row r="15" spans="1:17">
      <c r="B15" s="183" t="s">
        <v>309</v>
      </c>
      <c r="C15" s="184" t="s">
        <v>872</v>
      </c>
      <c r="D15" s="332"/>
      <c r="E15" s="331"/>
      <c r="F15" s="331"/>
      <c r="G15" s="331"/>
      <c r="H15" s="331"/>
      <c r="I15" s="331"/>
      <c r="J15" s="331"/>
      <c r="K15" s="331"/>
      <c r="L15" s="331"/>
      <c r="M15" s="331"/>
      <c r="N15" s="331"/>
      <c r="O15" s="331"/>
      <c r="P15" s="332"/>
      <c r="Q15" s="332"/>
    </row>
    <row r="16" spans="1:17">
      <c r="B16" s="88" t="s">
        <v>217</v>
      </c>
      <c r="C16" s="184" t="s">
        <v>873</v>
      </c>
      <c r="D16" s="332">
        <v>26694018885.228001</v>
      </c>
      <c r="E16" s="331"/>
      <c r="F16" s="331"/>
      <c r="G16" s="331"/>
      <c r="H16" s="331"/>
      <c r="I16" s="331"/>
      <c r="J16" s="331"/>
      <c r="K16" s="331"/>
      <c r="L16" s="331"/>
      <c r="M16" s="331"/>
      <c r="N16" s="331"/>
      <c r="O16" s="331"/>
      <c r="P16" s="332">
        <v>2680864893.7800002</v>
      </c>
      <c r="Q16" s="332">
        <v>2572734373.1897998</v>
      </c>
    </row>
    <row r="17" spans="2:17">
      <c r="B17" s="183" t="s">
        <v>310</v>
      </c>
      <c r="C17" s="184" t="s">
        <v>874</v>
      </c>
      <c r="D17" s="332">
        <v>1551375537.9419999</v>
      </c>
      <c r="E17" s="331"/>
      <c r="F17" s="331"/>
      <c r="G17" s="331"/>
      <c r="H17" s="331"/>
      <c r="I17" s="331"/>
      <c r="J17" s="331"/>
      <c r="K17" s="331"/>
      <c r="L17" s="331"/>
      <c r="M17" s="331"/>
      <c r="N17" s="331"/>
      <c r="O17" s="331"/>
      <c r="P17" s="332">
        <v>328051883.48000002</v>
      </c>
      <c r="Q17" s="332">
        <v>328051883.47610003</v>
      </c>
    </row>
    <row r="18" spans="2:17">
      <c r="B18" s="183" t="s">
        <v>311</v>
      </c>
      <c r="C18" s="184" t="s">
        <v>875</v>
      </c>
      <c r="D18" s="332">
        <v>23681698407.759998</v>
      </c>
      <c r="E18" s="331"/>
      <c r="F18" s="331"/>
      <c r="G18" s="331"/>
      <c r="H18" s="331"/>
      <c r="I18" s="331"/>
      <c r="J18" s="331"/>
      <c r="K18" s="331"/>
      <c r="L18" s="331"/>
      <c r="M18" s="331"/>
      <c r="N18" s="331"/>
      <c r="O18" s="331"/>
      <c r="P18" s="332">
        <v>1907217716.8599999</v>
      </c>
      <c r="Q18" s="332">
        <v>1799107835.3102</v>
      </c>
    </row>
    <row r="19" spans="2:17">
      <c r="B19" s="183" t="s">
        <v>312</v>
      </c>
      <c r="C19" s="184" t="s">
        <v>876</v>
      </c>
      <c r="D19" s="332"/>
      <c r="E19" s="331"/>
      <c r="F19" s="331"/>
      <c r="G19" s="331"/>
      <c r="H19" s="331"/>
      <c r="I19" s="331"/>
      <c r="J19" s="331"/>
      <c r="K19" s="331"/>
      <c r="L19" s="331"/>
      <c r="M19" s="331"/>
      <c r="N19" s="331"/>
      <c r="O19" s="331"/>
      <c r="P19" s="332"/>
      <c r="Q19" s="332"/>
    </row>
    <row r="20" spans="2:17">
      <c r="B20" s="183" t="s">
        <v>313</v>
      </c>
      <c r="C20" s="184" t="s">
        <v>877</v>
      </c>
      <c r="D20" s="332">
        <v>356706002.31199998</v>
      </c>
      <c r="E20" s="331"/>
      <c r="F20" s="331"/>
      <c r="G20" s="331"/>
      <c r="H20" s="331"/>
      <c r="I20" s="331"/>
      <c r="J20" s="331"/>
      <c r="K20" s="331"/>
      <c r="L20" s="331"/>
      <c r="M20" s="331"/>
      <c r="N20" s="331"/>
      <c r="O20" s="331"/>
      <c r="P20" s="332">
        <v>64312725.200000003</v>
      </c>
      <c r="Q20" s="332">
        <v>64312725.198899999</v>
      </c>
    </row>
    <row r="21" spans="2:17">
      <c r="B21" s="183" t="s">
        <v>314</v>
      </c>
      <c r="C21" s="184" t="s">
        <v>878</v>
      </c>
      <c r="D21" s="332">
        <v>1104238937.214</v>
      </c>
      <c r="E21" s="331"/>
      <c r="F21" s="331"/>
      <c r="G21" s="331"/>
      <c r="H21" s="331"/>
      <c r="I21" s="331"/>
      <c r="J21" s="331"/>
      <c r="K21" s="331"/>
      <c r="L21" s="331"/>
      <c r="M21" s="331"/>
      <c r="N21" s="331"/>
      <c r="O21" s="331"/>
      <c r="P21" s="332">
        <v>381282568.24000001</v>
      </c>
      <c r="Q21" s="332">
        <v>381261929.20459998</v>
      </c>
    </row>
    <row r="22" spans="2:17">
      <c r="B22" s="88" t="s">
        <v>34</v>
      </c>
      <c r="C22" s="184" t="s">
        <v>879</v>
      </c>
      <c r="D22" s="332">
        <v>26694018885.228001</v>
      </c>
      <c r="E22" s="331"/>
      <c r="F22" s="331"/>
      <c r="G22" s="331"/>
      <c r="H22" s="331"/>
      <c r="I22" s="331"/>
      <c r="J22" s="331"/>
      <c r="K22" s="331"/>
      <c r="L22" s="331"/>
      <c r="M22" s="331"/>
      <c r="N22" s="331"/>
      <c r="O22" s="331"/>
      <c r="P22" s="332">
        <f>P16</f>
        <v>2680864893.7800002</v>
      </c>
      <c r="Q22" s="332">
        <v>2572734373.1897998</v>
      </c>
    </row>
  </sheetData>
  <mergeCells count="13">
    <mergeCell ref="P5:Q5"/>
    <mergeCell ref="E6:M6"/>
    <mergeCell ref="B2:Q2"/>
    <mergeCell ref="D5:D8"/>
    <mergeCell ref="N6:O6"/>
    <mergeCell ref="P6:P8"/>
    <mergeCell ref="Q6:Q8"/>
    <mergeCell ref="E7:E8"/>
    <mergeCell ref="F7:F8"/>
    <mergeCell ref="J7:J8"/>
    <mergeCell ref="N7:N8"/>
    <mergeCell ref="O7:O8"/>
    <mergeCell ref="E5:O5"/>
  </mergeCells>
  <pageMargins left="0.70866141732283472" right="0.70866141732283472" top="0.74803149606299213" bottom="0.74803149606299213" header="0.31496062992125984" footer="0.31496062992125984"/>
  <pageSetup paperSize="9" scale="41" fitToHeight="0" orientation="landscape" r:id="rId1"/>
  <headerFooter>
    <oddHeader>&amp;CEN
Annex XXI</oddHeader>
    <oddFooter>&amp;C&amp;"Calibri"&amp;11&amp;K000000&amp;P_x000D_&amp;1#&amp;"Calibri"&amp;10&amp;K000000Internal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1E3DD-F09B-49B7-A436-A9DE0DECF77E}">
  <sheetPr codeName="Sheet92"/>
  <dimension ref="A1:J132"/>
  <sheetViews>
    <sheetView showGridLines="0" tabSelected="1" zoomScale="80" zoomScaleNormal="80" workbookViewId="0">
      <pane xSplit="4" ySplit="6" topLeftCell="E13" activePane="bottomRight" state="frozen"/>
      <selection activeCell="B21" sqref="B21"/>
      <selection pane="topRight" activeCell="B21" sqref="B21"/>
      <selection pane="bottomLeft" activeCell="B21" sqref="B21"/>
      <selection pane="bottomRight" activeCell="N26" sqref="N26"/>
    </sheetView>
  </sheetViews>
  <sheetFormatPr defaultColWidth="9" defaultRowHeight="14.5"/>
  <cols>
    <col min="1" max="1" width="2.54296875" style="34" customWidth="1"/>
    <col min="2" max="2" width="11.26953125" style="34" customWidth="1"/>
    <col min="3" max="3" width="75.7265625" style="34" customWidth="1"/>
    <col min="4" max="4" width="6.54296875" style="34" customWidth="1"/>
    <col min="5" max="9" width="18.54296875" style="34" customWidth="1"/>
    <col min="10" max="16384" width="9" style="34"/>
  </cols>
  <sheetData>
    <row r="1" spans="1:9" ht="10.15" customHeight="1">
      <c r="A1" s="1"/>
    </row>
    <row r="2" spans="1:9" ht="28" customHeight="1">
      <c r="A2" s="1"/>
      <c r="B2" s="445" t="s">
        <v>800</v>
      </c>
      <c r="C2" s="445"/>
      <c r="D2" s="445"/>
      <c r="E2" s="445"/>
      <c r="F2" s="445"/>
      <c r="G2" s="445"/>
      <c r="H2" s="445"/>
      <c r="I2" s="445"/>
    </row>
    <row r="3" spans="1:9" ht="14.5" customHeight="1">
      <c r="A3" s="1"/>
      <c r="B3" s="243" t="s">
        <v>1</v>
      </c>
    </row>
    <row r="4" spans="1:9">
      <c r="A4" s="1"/>
      <c r="E4" s="225" t="s">
        <v>7</v>
      </c>
      <c r="F4" s="225" t="s">
        <v>37</v>
      </c>
      <c r="G4" s="225" t="s">
        <v>38</v>
      </c>
      <c r="H4" s="225" t="s">
        <v>39</v>
      </c>
      <c r="I4" s="225" t="s">
        <v>40</v>
      </c>
    </row>
    <row r="5" spans="1:9">
      <c r="A5" s="1"/>
      <c r="B5" s="4"/>
      <c r="C5" s="5"/>
      <c r="D5" s="128" t="s">
        <v>0</v>
      </c>
      <c r="E5" s="71" t="s">
        <v>4</v>
      </c>
      <c r="F5" s="71" t="s">
        <v>5</v>
      </c>
      <c r="G5" s="71" t="s">
        <v>6</v>
      </c>
      <c r="H5" s="71" t="s">
        <v>35</v>
      </c>
      <c r="I5" s="71" t="s">
        <v>36</v>
      </c>
    </row>
    <row r="6" spans="1:9" ht="14.5" customHeight="1">
      <c r="A6" s="1"/>
      <c r="B6" s="271" t="s">
        <v>41</v>
      </c>
      <c r="C6" s="285"/>
      <c r="D6" s="285"/>
      <c r="E6" s="285"/>
      <c r="F6" s="285"/>
      <c r="G6" s="285"/>
      <c r="H6" s="285"/>
      <c r="I6" s="286"/>
    </row>
    <row r="7" spans="1:9" ht="14.5" customHeight="1">
      <c r="A7" s="1"/>
      <c r="B7" s="94"/>
      <c r="C7" s="95" t="s">
        <v>42</v>
      </c>
      <c r="D7" s="57">
        <v>1</v>
      </c>
      <c r="E7" s="372">
        <v>1132428630.234</v>
      </c>
      <c r="F7" s="372">
        <v>1105197368.1519861</v>
      </c>
      <c r="G7" s="372">
        <v>1102168489.1208034</v>
      </c>
      <c r="H7" s="372">
        <v>1027123275.7400973</v>
      </c>
      <c r="I7" s="372">
        <v>1037570865.2022685</v>
      </c>
    </row>
    <row r="8" spans="1:9" ht="14.5" customHeight="1">
      <c r="A8" s="1"/>
      <c r="B8" s="94"/>
      <c r="C8" s="95" t="s">
        <v>43</v>
      </c>
      <c r="D8" s="57">
        <v>2</v>
      </c>
      <c r="E8" s="372">
        <v>1222428630.234</v>
      </c>
      <c r="F8" s="372">
        <v>1195197368.1519861</v>
      </c>
      <c r="G8" s="372">
        <v>1192168489.1208034</v>
      </c>
      <c r="H8" s="372">
        <v>1117123275.7400973</v>
      </c>
      <c r="I8" s="372">
        <v>1127570865.2022686</v>
      </c>
    </row>
    <row r="9" spans="1:9" ht="14.5" customHeight="1">
      <c r="A9" s="1"/>
      <c r="B9" s="94"/>
      <c r="C9" s="95" t="s">
        <v>44</v>
      </c>
      <c r="D9" s="57">
        <v>3</v>
      </c>
      <c r="E9" s="372">
        <v>1222667438.7426</v>
      </c>
      <c r="F9" s="372">
        <v>1195596671.7123888</v>
      </c>
      <c r="G9" s="372">
        <v>1193111395.1382103</v>
      </c>
      <c r="H9" s="372">
        <v>1118508931.5365355</v>
      </c>
      <c r="I9" s="372">
        <v>1129866965.0578156</v>
      </c>
    </row>
    <row r="10" spans="1:9" ht="14.5" customHeight="1">
      <c r="A10" s="1"/>
      <c r="B10" s="271" t="s">
        <v>45</v>
      </c>
      <c r="C10" s="285"/>
      <c r="D10" s="285"/>
      <c r="E10" s="308"/>
      <c r="F10" s="308"/>
      <c r="G10" s="308"/>
      <c r="H10" s="308"/>
      <c r="I10" s="308"/>
    </row>
    <row r="11" spans="1:9" ht="14.5" customHeight="1">
      <c r="A11" s="1"/>
      <c r="B11" s="94"/>
      <c r="C11" s="95" t="s">
        <v>46</v>
      </c>
      <c r="D11" s="57">
        <v>4</v>
      </c>
      <c r="E11" s="372">
        <v>5995689656.4597998</v>
      </c>
      <c r="F11" s="372">
        <v>5856399690.0944891</v>
      </c>
      <c r="G11" s="372">
        <v>5995223569.758812</v>
      </c>
      <c r="H11" s="372">
        <v>6388601607.2754478</v>
      </c>
      <c r="I11" s="372">
        <v>6399069532.8100376</v>
      </c>
    </row>
    <row r="12" spans="1:9" ht="14.5" customHeight="1">
      <c r="A12" s="1"/>
      <c r="B12" s="271" t="s">
        <v>47</v>
      </c>
      <c r="C12" s="285"/>
      <c r="D12" s="285"/>
      <c r="E12" s="308"/>
      <c r="F12" s="308"/>
      <c r="G12" s="308"/>
      <c r="H12" s="308"/>
      <c r="I12" s="308"/>
    </row>
    <row r="13" spans="1:9" ht="14.5" customHeight="1">
      <c r="A13" s="1"/>
      <c r="B13" s="94"/>
      <c r="C13" s="95" t="s">
        <v>755</v>
      </c>
      <c r="D13" s="57">
        <v>5</v>
      </c>
      <c r="E13" s="373">
        <v>0.18890000000000001</v>
      </c>
      <c r="F13" s="373">
        <v>0.18871616832046753</v>
      </c>
      <c r="G13" s="373">
        <v>0.18384098742599109</v>
      </c>
      <c r="H13" s="373">
        <v>0.16077432289166282</v>
      </c>
      <c r="I13" s="373">
        <v>0.16214387403169522</v>
      </c>
    </row>
    <row r="14" spans="1:9" ht="14.5" customHeight="1">
      <c r="A14" s="1"/>
      <c r="B14" s="94"/>
      <c r="C14" s="95" t="s">
        <v>48</v>
      </c>
      <c r="D14" s="57">
        <v>6</v>
      </c>
      <c r="E14" s="373">
        <v>0.2039</v>
      </c>
      <c r="F14" s="373">
        <v>0.20408397106618162</v>
      </c>
      <c r="G14" s="373">
        <v>0.19885293693780248</v>
      </c>
      <c r="H14" s="373">
        <v>0.17486191421251696</v>
      </c>
      <c r="I14" s="373">
        <v>0.17620841778570948</v>
      </c>
    </row>
    <row r="15" spans="1:9" ht="14.5" customHeight="1">
      <c r="A15" s="1"/>
      <c r="B15" s="94"/>
      <c r="C15" s="95" t="s">
        <v>49</v>
      </c>
      <c r="D15" s="57">
        <v>7</v>
      </c>
      <c r="E15" s="373">
        <v>0.2039</v>
      </c>
      <c r="F15" s="373">
        <v>0.20415215349231416</v>
      </c>
      <c r="G15" s="373">
        <v>0.19901022880879846</v>
      </c>
      <c r="H15" s="373">
        <v>0.17507886311885809</v>
      </c>
      <c r="I15" s="373">
        <v>0.17656721992414523</v>
      </c>
    </row>
    <row r="16" spans="1:9" ht="14.5" customHeight="1">
      <c r="A16" s="1"/>
      <c r="B16" s="271" t="s">
        <v>1644</v>
      </c>
      <c r="C16" s="285"/>
      <c r="D16" s="285"/>
      <c r="E16" s="308"/>
      <c r="F16" s="308"/>
      <c r="G16" s="308"/>
      <c r="H16" s="308"/>
      <c r="I16" s="308"/>
    </row>
    <row r="17" spans="1:9" ht="14.5" customHeight="1">
      <c r="A17" s="1"/>
      <c r="B17" s="94"/>
      <c r="C17" s="95" t="s">
        <v>1588</v>
      </c>
      <c r="D17" s="57" t="s">
        <v>841</v>
      </c>
      <c r="E17" s="373">
        <v>2.7499999999999997E-2</v>
      </c>
      <c r="F17" s="373">
        <v>2.7499999999999997E-2</v>
      </c>
      <c r="G17" s="373">
        <f>G20-8%</f>
        <v>2.7499999999999997E-2</v>
      </c>
      <c r="H17" s="373">
        <v>2.7499999999999997E-2</v>
      </c>
      <c r="I17" s="373">
        <v>2.7499999999999997E-2</v>
      </c>
    </row>
    <row r="18" spans="1:9" ht="14.5" customHeight="1">
      <c r="A18" s="1"/>
      <c r="B18" s="94"/>
      <c r="C18" s="95" t="s">
        <v>1589</v>
      </c>
      <c r="D18" s="57" t="s">
        <v>851</v>
      </c>
      <c r="E18" s="373">
        <v>1.55E-2</v>
      </c>
      <c r="F18" s="373">
        <v>1.55E-2</v>
      </c>
      <c r="G18" s="373">
        <v>2.7499999999999997E-2</v>
      </c>
      <c r="H18" s="373">
        <v>2.7499999999999997E-2</v>
      </c>
      <c r="I18" s="373">
        <v>2.7499999999999997E-2</v>
      </c>
    </row>
    <row r="19" spans="1:9" ht="14.5" customHeight="1">
      <c r="A19" s="1"/>
      <c r="B19" s="94"/>
      <c r="C19" s="95" t="s">
        <v>1590</v>
      </c>
      <c r="D19" s="57" t="s">
        <v>852</v>
      </c>
      <c r="E19" s="373">
        <v>2.0600000000000007E-2</v>
      </c>
      <c r="F19" s="373">
        <v>2.0600000000000007E-2</v>
      </c>
      <c r="G19" s="373">
        <v>2.7499999999999997E-2</v>
      </c>
      <c r="H19" s="373">
        <v>2.7499999999999997E-2</v>
      </c>
      <c r="I19" s="373">
        <v>2.7499999999999997E-2</v>
      </c>
    </row>
    <row r="20" spans="1:9" ht="14.5" customHeight="1">
      <c r="A20" s="1"/>
      <c r="B20" s="94"/>
      <c r="C20" s="95" t="s">
        <v>50</v>
      </c>
      <c r="D20" s="57" t="s">
        <v>853</v>
      </c>
      <c r="E20" s="373">
        <v>0.1075</v>
      </c>
      <c r="F20" s="373">
        <v>0.1075</v>
      </c>
      <c r="G20" s="373">
        <v>0.1075</v>
      </c>
      <c r="H20" s="373">
        <v>0.1075</v>
      </c>
      <c r="I20" s="373">
        <v>0.1075</v>
      </c>
    </row>
    <row r="21" spans="1:9" ht="14.5" customHeight="1">
      <c r="A21" s="1"/>
      <c r="B21" s="271" t="s">
        <v>51</v>
      </c>
      <c r="C21" s="285"/>
      <c r="D21" s="285"/>
      <c r="E21" s="308"/>
      <c r="F21" s="308"/>
      <c r="G21" s="308"/>
      <c r="H21" s="308"/>
      <c r="I21" s="308"/>
    </row>
    <row r="22" spans="1:9" ht="14.5" customHeight="1">
      <c r="A22" s="1"/>
      <c r="B22" s="94"/>
      <c r="C22" s="95" t="s">
        <v>52</v>
      </c>
      <c r="D22" s="57">
        <v>8</v>
      </c>
      <c r="E22" s="373">
        <v>2.5000000000000001E-2</v>
      </c>
      <c r="F22" s="373">
        <v>2.5000000000000001E-2</v>
      </c>
      <c r="G22" s="373">
        <v>2.5000000000000001E-2</v>
      </c>
      <c r="H22" s="373">
        <v>2.5000000000000001E-2</v>
      </c>
      <c r="I22" s="373">
        <v>2.5000000000000001E-2</v>
      </c>
    </row>
    <row r="23" spans="1:9" ht="14.5" customHeight="1">
      <c r="A23" s="1"/>
      <c r="B23" s="94"/>
      <c r="C23" s="95" t="s">
        <v>53</v>
      </c>
      <c r="D23" s="57" t="s">
        <v>844</v>
      </c>
      <c r="E23" s="362" t="s">
        <v>1459</v>
      </c>
      <c r="F23" s="362" t="s">
        <v>1459</v>
      </c>
      <c r="G23" s="362" t="s">
        <v>1459</v>
      </c>
      <c r="H23" s="362" t="s">
        <v>1459</v>
      </c>
      <c r="I23" s="362" t="s">
        <v>1459</v>
      </c>
    </row>
    <row r="24" spans="1:9" ht="14.5" customHeight="1">
      <c r="A24" s="1"/>
      <c r="B24" s="94"/>
      <c r="C24" s="95" t="s">
        <v>54</v>
      </c>
      <c r="D24" s="57">
        <v>9</v>
      </c>
      <c r="E24" s="374">
        <v>5.4661258188128699E-6</v>
      </c>
      <c r="F24" s="374">
        <v>1.0000000000000001E-5</v>
      </c>
      <c r="G24" s="374">
        <v>1.0000000000000001E-5</v>
      </c>
      <c r="H24" s="374">
        <v>1.0000000000000001E-5</v>
      </c>
      <c r="I24" s="374">
        <v>2.0000000000000002E-5</v>
      </c>
    </row>
    <row r="25" spans="1:9" ht="14.5" customHeight="1">
      <c r="A25" s="1"/>
      <c r="B25" s="94"/>
      <c r="C25" s="95" t="s">
        <v>55</v>
      </c>
      <c r="D25" s="57" t="s">
        <v>854</v>
      </c>
      <c r="E25" s="362" t="s">
        <v>1459</v>
      </c>
      <c r="F25" s="362" t="s">
        <v>1459</v>
      </c>
      <c r="G25" s="362" t="s">
        <v>1459</v>
      </c>
      <c r="H25" s="362" t="s">
        <v>1459</v>
      </c>
      <c r="I25" s="362" t="s">
        <v>1459</v>
      </c>
    </row>
    <row r="26" spans="1:9" ht="14.5" customHeight="1">
      <c r="A26" s="1"/>
      <c r="B26" s="94"/>
      <c r="C26" s="95" t="s">
        <v>56</v>
      </c>
      <c r="D26" s="57">
        <v>10</v>
      </c>
      <c r="E26" s="362" t="s">
        <v>1459</v>
      </c>
      <c r="F26" s="362" t="s">
        <v>1459</v>
      </c>
      <c r="G26" s="362" t="s">
        <v>1459</v>
      </c>
      <c r="H26" s="362" t="s">
        <v>1459</v>
      </c>
      <c r="I26" s="362" t="s">
        <v>1459</v>
      </c>
    </row>
    <row r="27" spans="1:9" ht="14.5" customHeight="1">
      <c r="A27" s="1"/>
      <c r="B27" s="94"/>
      <c r="C27" s="95" t="s">
        <v>57</v>
      </c>
      <c r="D27" s="57" t="s">
        <v>855</v>
      </c>
      <c r="E27" s="373">
        <v>7.4999999999999997E-3</v>
      </c>
      <c r="F27" s="373">
        <v>7.4999999999999997E-3</v>
      </c>
      <c r="G27" s="373">
        <v>7.4999999999999997E-3</v>
      </c>
      <c r="H27" s="373">
        <v>7.4999999999999997E-3</v>
      </c>
      <c r="I27" s="373">
        <v>7.4999999999999997E-3</v>
      </c>
    </row>
    <row r="28" spans="1:9" ht="14.5" customHeight="1">
      <c r="A28" s="1"/>
      <c r="B28" s="94"/>
      <c r="C28" s="95" t="s">
        <v>58</v>
      </c>
      <c r="D28" s="57">
        <v>11</v>
      </c>
      <c r="E28" s="373">
        <v>3.2500000000000001E-2</v>
      </c>
      <c r="F28" s="373">
        <v>3.2500000000000001E-2</v>
      </c>
      <c r="G28" s="373">
        <v>3.2500000000000001E-2</v>
      </c>
      <c r="H28" s="373">
        <v>3.2500000000000001E-2</v>
      </c>
      <c r="I28" s="373">
        <v>3.2500000000000001E-2</v>
      </c>
    </row>
    <row r="29" spans="1:9" ht="14.5" customHeight="1">
      <c r="A29" s="1"/>
      <c r="B29" s="94"/>
      <c r="C29" s="95" t="s">
        <v>59</v>
      </c>
      <c r="D29" s="57" t="s">
        <v>856</v>
      </c>
      <c r="E29" s="373">
        <v>0.14000000000000001</v>
      </c>
      <c r="F29" s="373">
        <v>0.14000000000000001</v>
      </c>
      <c r="G29" s="373">
        <v>0.14000000000000001</v>
      </c>
      <c r="H29" s="373">
        <v>0.14000000000000001</v>
      </c>
      <c r="I29" s="373">
        <v>0.14000000000000001</v>
      </c>
    </row>
    <row r="30" spans="1:9" ht="14.5" customHeight="1">
      <c r="A30" s="1"/>
      <c r="B30" s="94"/>
      <c r="C30" s="95" t="s">
        <v>60</v>
      </c>
      <c r="D30" s="57">
        <v>12</v>
      </c>
      <c r="E30" s="373">
        <v>0.12839999999999999</v>
      </c>
      <c r="F30" s="373">
        <v>0.12820000000000001</v>
      </c>
      <c r="G30" s="373">
        <v>0.1113</v>
      </c>
      <c r="H30" s="373">
        <v>8.8300000000000003E-2</v>
      </c>
      <c r="I30" s="373">
        <v>8.9644021077176478E-2</v>
      </c>
    </row>
    <row r="31" spans="1:9" ht="14.5" customHeight="1">
      <c r="A31" s="1"/>
      <c r="B31" s="271" t="s">
        <v>61</v>
      </c>
      <c r="C31" s="285"/>
      <c r="D31" s="285"/>
      <c r="E31" s="308"/>
      <c r="F31" s="308"/>
      <c r="G31" s="308"/>
      <c r="H31" s="308"/>
      <c r="I31" s="308"/>
    </row>
    <row r="32" spans="1:9" ht="14.5" customHeight="1">
      <c r="A32" s="1"/>
      <c r="B32" s="94"/>
      <c r="C32" s="246" t="s">
        <v>62</v>
      </c>
      <c r="D32" s="57">
        <v>13</v>
      </c>
      <c r="E32" s="372">
        <v>28192663068.203499</v>
      </c>
      <c r="F32" s="372">
        <v>31277595820.378025</v>
      </c>
      <c r="G32" s="372">
        <v>30900192791.623192</v>
      </c>
      <c r="H32" s="372">
        <v>29682717097.791862</v>
      </c>
      <c r="I32" s="372">
        <v>29689304283.345642</v>
      </c>
    </row>
    <row r="33" spans="1:10" ht="14.5" customHeight="1">
      <c r="A33" s="1"/>
      <c r="B33" s="94"/>
      <c r="C33" s="246" t="s">
        <v>61</v>
      </c>
      <c r="D33" s="57">
        <v>14</v>
      </c>
      <c r="E33" s="373">
        <v>4.3400000000000001E-2</v>
      </c>
      <c r="F33" s="373">
        <v>3.8212568885628177E-2</v>
      </c>
      <c r="G33" s="373">
        <v>3.8581244720391594E-2</v>
      </c>
      <c r="H33" s="373">
        <v>3.7635469701754423E-2</v>
      </c>
      <c r="I33" s="373">
        <v>3.7978997057005782E-2</v>
      </c>
    </row>
    <row r="34" spans="1:10" ht="14.5" customHeight="1">
      <c r="B34" s="271" t="s">
        <v>63</v>
      </c>
      <c r="C34" s="285"/>
      <c r="D34" s="285"/>
      <c r="E34" s="308"/>
      <c r="F34" s="308"/>
      <c r="G34" s="308"/>
      <c r="H34" s="308"/>
      <c r="I34" s="308"/>
    </row>
    <row r="35" spans="1:10" s="6" customFormat="1" ht="14.5" customHeight="1">
      <c r="B35" s="247"/>
      <c r="C35" s="132" t="s">
        <v>1646</v>
      </c>
      <c r="D35" s="64" t="s">
        <v>857</v>
      </c>
      <c r="E35" s="311" t="s">
        <v>1459</v>
      </c>
      <c r="F35" s="311" t="s">
        <v>1459</v>
      </c>
      <c r="G35" s="311" t="s">
        <v>1459</v>
      </c>
      <c r="H35" s="311" t="s">
        <v>1459</v>
      </c>
      <c r="I35" s="311" t="s">
        <v>1459</v>
      </c>
    </row>
    <row r="36" spans="1:10" s="6" customFormat="1" ht="14.5" customHeight="1">
      <c r="B36" s="247"/>
      <c r="C36" s="132" t="s">
        <v>1589</v>
      </c>
      <c r="D36" s="64" t="s">
        <v>858</v>
      </c>
      <c r="E36" s="311" t="s">
        <v>1459</v>
      </c>
      <c r="F36" s="311" t="s">
        <v>1459</v>
      </c>
      <c r="G36" s="311" t="s">
        <v>1459</v>
      </c>
      <c r="H36" s="311" t="s">
        <v>1459</v>
      </c>
      <c r="I36" s="311" t="s">
        <v>1459</v>
      </c>
    </row>
    <row r="37" spans="1:10" s="6" customFormat="1" ht="14.5" customHeight="1">
      <c r="B37" s="247"/>
      <c r="C37" s="132" t="s">
        <v>64</v>
      </c>
      <c r="D37" s="64" t="s">
        <v>859</v>
      </c>
      <c r="E37" s="373">
        <v>3.1E-2</v>
      </c>
      <c r="F37" s="373">
        <v>0.03</v>
      </c>
      <c r="G37" s="373">
        <v>0.03</v>
      </c>
      <c r="H37" s="373">
        <v>0.03</v>
      </c>
      <c r="I37" s="373">
        <v>0.03</v>
      </c>
    </row>
    <row r="38" spans="1:10" s="6" customFormat="1" ht="14.5" customHeight="1">
      <c r="B38" s="271" t="s">
        <v>1645</v>
      </c>
      <c r="C38" s="285"/>
      <c r="D38" s="285"/>
      <c r="E38" s="285"/>
      <c r="F38" s="285"/>
      <c r="G38" s="285"/>
      <c r="H38" s="285"/>
      <c r="I38" s="286"/>
      <c r="J38" s="439"/>
    </row>
    <row r="39" spans="1:10" s="6" customFormat="1" ht="14.5" customHeight="1">
      <c r="B39" s="247"/>
      <c r="C39" s="132" t="s">
        <v>1647</v>
      </c>
      <c r="D39" s="64" t="s">
        <v>860</v>
      </c>
      <c r="E39" s="373">
        <v>0</v>
      </c>
      <c r="F39" s="373">
        <v>0</v>
      </c>
      <c r="G39" s="373">
        <v>0</v>
      </c>
      <c r="H39" s="373">
        <v>0</v>
      </c>
      <c r="I39" s="373">
        <v>0</v>
      </c>
    </row>
    <row r="40" spans="1:10" s="6" customFormat="1" ht="14.5" customHeight="1">
      <c r="B40" s="247"/>
      <c r="C40" s="248" t="s">
        <v>65</v>
      </c>
      <c r="D40" s="64" t="s">
        <v>861</v>
      </c>
      <c r="E40" s="373">
        <v>3.099704E-2</v>
      </c>
      <c r="F40" s="373">
        <v>0.03</v>
      </c>
      <c r="G40" s="373">
        <v>0.03</v>
      </c>
      <c r="H40" s="373">
        <v>0.03</v>
      </c>
      <c r="I40" s="373">
        <v>0.03</v>
      </c>
    </row>
    <row r="41" spans="1:10" ht="14.5" customHeight="1">
      <c r="A41" s="1"/>
      <c r="B41" s="271" t="s">
        <v>66</v>
      </c>
      <c r="C41" s="285"/>
      <c r="D41" s="285"/>
      <c r="E41" s="308"/>
      <c r="F41" s="308"/>
      <c r="G41" s="308"/>
      <c r="H41" s="308"/>
      <c r="I41" s="308"/>
    </row>
    <row r="42" spans="1:10" ht="14.5" customHeight="1">
      <c r="A42" s="1"/>
      <c r="B42" s="94"/>
      <c r="C42" s="246" t="s">
        <v>67</v>
      </c>
      <c r="D42" s="57">
        <v>15</v>
      </c>
      <c r="E42" s="372">
        <v>4367338513.4385004</v>
      </c>
      <c r="F42" s="372">
        <v>4490171097.5420618</v>
      </c>
      <c r="G42" s="372">
        <v>4150120100.9471307</v>
      </c>
      <c r="H42" s="372">
        <v>3829983329.3460655</v>
      </c>
      <c r="I42" s="372">
        <v>4025921246.5924139</v>
      </c>
    </row>
    <row r="43" spans="1:10" ht="14.5" customHeight="1">
      <c r="A43" s="1"/>
      <c r="B43" s="94"/>
      <c r="C43" s="118" t="s">
        <v>68</v>
      </c>
      <c r="D43" s="64" t="s">
        <v>862</v>
      </c>
      <c r="E43" s="372">
        <v>2241901134.6108999</v>
      </c>
      <c r="F43" s="372">
        <v>2265925545.3589234</v>
      </c>
      <c r="G43" s="372">
        <v>2110256164.3264408</v>
      </c>
      <c r="H43" s="372">
        <v>1899822353.1575239</v>
      </c>
      <c r="I43" s="372">
        <v>1795093704.0348334</v>
      </c>
    </row>
    <row r="44" spans="1:10" ht="14.5" customHeight="1">
      <c r="A44" s="1"/>
      <c r="B44" s="94"/>
      <c r="C44" s="118" t="s">
        <v>69</v>
      </c>
      <c r="D44" s="64" t="s">
        <v>863</v>
      </c>
      <c r="E44" s="372">
        <v>112927217.897</v>
      </c>
      <c r="F44" s="372">
        <v>111316594.44887517</v>
      </c>
      <c r="G44" s="372">
        <v>103533216.38656947</v>
      </c>
      <c r="H44" s="372">
        <v>99602111.425842002</v>
      </c>
      <c r="I44" s="372">
        <v>103032278.73615901</v>
      </c>
    </row>
    <row r="45" spans="1:10" ht="14.5" customHeight="1">
      <c r="A45" s="1"/>
      <c r="B45" s="94"/>
      <c r="C45" s="246" t="s">
        <v>70</v>
      </c>
      <c r="D45" s="57">
        <v>16</v>
      </c>
      <c r="E45" s="372">
        <v>2128973916.7139001</v>
      </c>
      <c r="F45" s="372">
        <v>2154608950.9100485</v>
      </c>
      <c r="G45" s="372">
        <v>2213789380.7130103</v>
      </c>
      <c r="H45" s="372">
        <v>1999424464.5833659</v>
      </c>
      <c r="I45" s="372">
        <v>1898125982.7709925</v>
      </c>
    </row>
    <row r="46" spans="1:10" ht="14.5" customHeight="1">
      <c r="A46" s="1"/>
      <c r="B46" s="94"/>
      <c r="C46" s="246" t="s">
        <v>71</v>
      </c>
      <c r="D46" s="57">
        <v>17</v>
      </c>
      <c r="E46" s="373">
        <v>2.0514000000000001</v>
      </c>
      <c r="F46" s="373">
        <v>2.0839841474717686</v>
      </c>
      <c r="G46" s="373">
        <v>1.9666429096754139</v>
      </c>
      <c r="H46" s="373">
        <v>2.0159693908166134</v>
      </c>
      <c r="I46" s="373">
        <v>2.242735985107104</v>
      </c>
    </row>
    <row r="47" spans="1:10" ht="14.5" customHeight="1">
      <c r="A47" s="1"/>
      <c r="B47" s="271" t="s">
        <v>72</v>
      </c>
      <c r="C47" s="285"/>
      <c r="D47" s="285"/>
      <c r="E47" s="375"/>
      <c r="F47" s="375"/>
      <c r="G47" s="375"/>
      <c r="H47" s="375"/>
      <c r="I47" s="375"/>
    </row>
    <row r="48" spans="1:10" ht="14.5" customHeight="1">
      <c r="A48" s="1"/>
      <c r="B48" s="94"/>
      <c r="C48" s="249" t="s">
        <v>73</v>
      </c>
      <c r="D48" s="57">
        <v>18</v>
      </c>
      <c r="E48" s="372">
        <v>27136195882.909302</v>
      </c>
      <c r="F48" s="372">
        <v>26752007074.825439</v>
      </c>
      <c r="G48" s="372">
        <v>28279462198.956646</v>
      </c>
      <c r="H48" s="372">
        <v>26604951637.504169</v>
      </c>
      <c r="I48" s="372">
        <v>26766435147.277927</v>
      </c>
    </row>
    <row r="49" spans="1:9" ht="14.5" customHeight="1">
      <c r="A49" s="1"/>
      <c r="B49" s="94"/>
      <c r="C49" s="76" t="s">
        <v>74</v>
      </c>
      <c r="D49" s="57">
        <v>19</v>
      </c>
      <c r="E49" s="372">
        <v>19293815560.567299</v>
      </c>
      <c r="F49" s="372">
        <v>20739274782.709518</v>
      </c>
      <c r="G49" s="372">
        <v>21282606114.533115</v>
      </c>
      <c r="H49" s="372">
        <v>20245183596.888863</v>
      </c>
      <c r="I49" s="372">
        <v>20200450238.823811</v>
      </c>
    </row>
    <row r="50" spans="1:9" ht="14.5" customHeight="1">
      <c r="A50" s="1"/>
      <c r="B50" s="96"/>
      <c r="C50" s="249" t="s">
        <v>75</v>
      </c>
      <c r="D50" s="57">
        <v>20</v>
      </c>
      <c r="E50" s="373">
        <v>1.4065000000000001</v>
      </c>
      <c r="F50" s="373">
        <v>1.2899200842417489</v>
      </c>
      <c r="G50" s="373">
        <v>1.3287593633975088</v>
      </c>
      <c r="H50" s="373">
        <v>1.3141373276725961</v>
      </c>
      <c r="I50" s="373">
        <v>1.3250415129801607</v>
      </c>
    </row>
    <row r="51" spans="1:9">
      <c r="A51" s="1"/>
    </row>
    <row r="52" spans="1:9" ht="14.5" customHeight="1">
      <c r="A52" s="1"/>
    </row>
    <row r="53" spans="1:9">
      <c r="A53" s="1"/>
    </row>
    <row r="54" spans="1:9">
      <c r="A54" s="1"/>
    </row>
    <row r="55" spans="1:9">
      <c r="A55" s="1"/>
    </row>
    <row r="56" spans="1:9">
      <c r="A56" s="1"/>
    </row>
    <row r="57" spans="1:9">
      <c r="A57" s="1"/>
    </row>
    <row r="58" spans="1:9">
      <c r="A58" s="1"/>
    </row>
    <row r="59" spans="1:9">
      <c r="A59" s="1"/>
    </row>
    <row r="60" spans="1:9">
      <c r="A60" s="1"/>
    </row>
    <row r="61" spans="1:9">
      <c r="A61" s="1"/>
    </row>
    <row r="62" spans="1:9">
      <c r="A62" s="1"/>
    </row>
    <row r="63" spans="1:9">
      <c r="A63" s="1"/>
    </row>
    <row r="64" spans="1:9">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9">
      <c r="A97" s="1"/>
    </row>
    <row r="98" spans="1:9">
      <c r="A98" s="1"/>
    </row>
    <row r="99" spans="1:9">
      <c r="A99" s="1"/>
    </row>
    <row r="100" spans="1:9">
      <c r="A100" s="1"/>
    </row>
    <row r="101" spans="1:9">
      <c r="A101" s="1"/>
    </row>
    <row r="102" spans="1:9">
      <c r="A102" s="1"/>
    </row>
    <row r="103" spans="1:9">
      <c r="A103" s="1"/>
      <c r="B103" s="1"/>
      <c r="C103" s="1"/>
      <c r="D103" s="1"/>
      <c r="E103" s="1"/>
      <c r="F103" s="1"/>
      <c r="G103" s="1"/>
      <c r="H103" s="1"/>
      <c r="I103" s="1"/>
    </row>
    <row r="104" spans="1:9">
      <c r="A104" s="1"/>
      <c r="B104" s="1"/>
      <c r="C104" s="1"/>
      <c r="D104" s="1"/>
      <c r="E104" s="1"/>
      <c r="F104" s="1"/>
      <c r="G104" s="1"/>
      <c r="H104" s="1"/>
      <c r="I104" s="1"/>
    </row>
    <row r="105" spans="1:9">
      <c r="A105" s="1"/>
      <c r="B105" s="1"/>
      <c r="C105" s="1"/>
      <c r="D105" s="1"/>
      <c r="E105" s="1"/>
      <c r="F105" s="1"/>
      <c r="G105" s="1"/>
      <c r="H105" s="1"/>
      <c r="I105" s="1"/>
    </row>
    <row r="106" spans="1:9">
      <c r="A106" s="1"/>
      <c r="B106" s="1"/>
      <c r="C106" s="1"/>
      <c r="D106" s="1"/>
      <c r="E106" s="1"/>
      <c r="F106" s="1"/>
      <c r="G106" s="1"/>
      <c r="H106" s="1"/>
      <c r="I106" s="1"/>
    </row>
    <row r="107" spans="1:9">
      <c r="A107" s="1"/>
      <c r="B107" s="1"/>
      <c r="C107" s="1"/>
      <c r="D107" s="1"/>
      <c r="E107" s="1"/>
      <c r="F107" s="1"/>
      <c r="G107" s="1"/>
      <c r="H107" s="1"/>
      <c r="I107" s="1"/>
    </row>
    <row r="108" spans="1:9">
      <c r="A108" s="1"/>
      <c r="B108" s="1"/>
      <c r="C108" s="1"/>
      <c r="D108" s="1"/>
      <c r="E108" s="1"/>
      <c r="F108" s="1"/>
      <c r="G108" s="1"/>
      <c r="H108" s="1"/>
      <c r="I108" s="1"/>
    </row>
    <row r="109" spans="1:9">
      <c r="A109" s="1"/>
      <c r="B109" s="1"/>
      <c r="C109" s="1"/>
      <c r="D109" s="1"/>
      <c r="E109" s="1"/>
      <c r="F109" s="1"/>
      <c r="G109" s="1"/>
      <c r="H109" s="1"/>
      <c r="I109" s="1"/>
    </row>
    <row r="110" spans="1:9">
      <c r="A110" s="1"/>
      <c r="B110" s="1"/>
      <c r="C110" s="1"/>
      <c r="D110" s="1"/>
      <c r="E110" s="1"/>
      <c r="F110" s="1"/>
      <c r="G110" s="1"/>
      <c r="H110" s="1"/>
      <c r="I110" s="1"/>
    </row>
    <row r="111" spans="1:9">
      <c r="A111" s="1"/>
      <c r="B111" s="1"/>
      <c r="C111" s="1"/>
      <c r="D111" s="1"/>
      <c r="E111" s="1"/>
      <c r="F111" s="1"/>
      <c r="G111" s="1"/>
      <c r="H111" s="1"/>
      <c r="I111" s="1"/>
    </row>
    <row r="112" spans="1:9">
      <c r="A112" s="1"/>
      <c r="B112" s="1"/>
      <c r="C112" s="1"/>
      <c r="D112" s="1"/>
      <c r="E112" s="1"/>
      <c r="F112" s="1"/>
      <c r="G112" s="1"/>
      <c r="H112" s="1"/>
      <c r="I112" s="1"/>
    </row>
    <row r="113" spans="1:9">
      <c r="A113" s="1"/>
      <c r="B113" s="1"/>
      <c r="C113" s="1"/>
      <c r="D113" s="1"/>
      <c r="E113" s="1"/>
      <c r="F113" s="1"/>
      <c r="G113" s="1"/>
      <c r="H113" s="1"/>
      <c r="I113" s="1"/>
    </row>
    <row r="114" spans="1:9">
      <c r="A114" s="1"/>
      <c r="B114" s="1"/>
      <c r="C114" s="1"/>
      <c r="D114" s="1"/>
      <c r="E114" s="1"/>
      <c r="F114" s="1"/>
      <c r="G114" s="1"/>
      <c r="H114" s="1"/>
      <c r="I114" s="1"/>
    </row>
    <row r="115" spans="1:9">
      <c r="A115" s="1"/>
      <c r="B115" s="1"/>
      <c r="C115" s="1"/>
      <c r="D115" s="1"/>
      <c r="E115" s="1"/>
      <c r="F115" s="1"/>
      <c r="G115" s="1"/>
      <c r="H115" s="1"/>
      <c r="I115" s="1"/>
    </row>
    <row r="116" spans="1:9">
      <c r="A116" s="1"/>
      <c r="B116" s="1"/>
      <c r="C116" s="1"/>
      <c r="D116" s="1"/>
      <c r="E116" s="1"/>
      <c r="F116" s="1"/>
      <c r="G116" s="1"/>
      <c r="H116" s="1"/>
      <c r="I116" s="1"/>
    </row>
    <row r="117" spans="1:9">
      <c r="A117" s="1"/>
      <c r="B117" s="1"/>
      <c r="C117" s="1"/>
      <c r="D117" s="1"/>
      <c r="E117" s="1"/>
      <c r="F117" s="1"/>
      <c r="G117" s="1"/>
      <c r="H117" s="1"/>
      <c r="I117" s="1"/>
    </row>
    <row r="118" spans="1:9">
      <c r="A118" s="1"/>
      <c r="B118" s="1"/>
      <c r="C118" s="1"/>
      <c r="D118" s="1"/>
      <c r="E118" s="1"/>
      <c r="F118" s="1"/>
      <c r="G118" s="1"/>
      <c r="H118" s="1"/>
      <c r="I118" s="1"/>
    </row>
    <row r="119" spans="1:9">
      <c r="A119" s="1"/>
      <c r="B119" s="1"/>
      <c r="C119" s="1"/>
      <c r="D119" s="1"/>
      <c r="E119" s="1"/>
      <c r="F119" s="1"/>
      <c r="G119" s="1"/>
      <c r="H119" s="1"/>
      <c r="I119" s="1"/>
    </row>
    <row r="120" spans="1:9">
      <c r="A120" s="1"/>
      <c r="B120" s="1"/>
      <c r="C120" s="1"/>
      <c r="D120" s="1"/>
      <c r="E120" s="1"/>
      <c r="F120" s="1"/>
      <c r="G120" s="1"/>
      <c r="H120" s="1"/>
      <c r="I120" s="1"/>
    </row>
    <row r="121" spans="1:9">
      <c r="A121" s="1"/>
      <c r="B121" s="1"/>
      <c r="C121" s="1"/>
      <c r="D121" s="1"/>
      <c r="E121" s="1"/>
      <c r="F121" s="1"/>
      <c r="G121" s="1"/>
      <c r="H121" s="1"/>
      <c r="I121" s="1"/>
    </row>
    <row r="122" spans="1:9">
      <c r="A122" s="1"/>
      <c r="B122" s="1"/>
      <c r="C122" s="1"/>
      <c r="D122" s="1"/>
      <c r="E122" s="1"/>
      <c r="F122" s="1"/>
      <c r="G122" s="1"/>
      <c r="H122" s="1"/>
      <c r="I122" s="1"/>
    </row>
    <row r="123" spans="1:9">
      <c r="A123" s="1"/>
      <c r="B123" s="1"/>
      <c r="C123" s="1"/>
      <c r="D123" s="1"/>
      <c r="E123" s="1"/>
      <c r="F123" s="1"/>
      <c r="G123" s="1"/>
      <c r="H123" s="1"/>
      <c r="I123" s="1"/>
    </row>
    <row r="124" spans="1:9">
      <c r="A124" s="1"/>
      <c r="B124" s="1"/>
      <c r="C124" s="1"/>
      <c r="D124" s="1"/>
      <c r="E124" s="1"/>
      <c r="F124" s="1"/>
      <c r="G124" s="1"/>
      <c r="H124" s="1"/>
      <c r="I124" s="1"/>
    </row>
    <row r="125" spans="1:9">
      <c r="A125" s="1"/>
      <c r="B125" s="1"/>
      <c r="C125" s="1"/>
      <c r="D125" s="1"/>
      <c r="E125" s="1"/>
      <c r="F125" s="1"/>
      <c r="G125" s="1"/>
      <c r="H125" s="1"/>
      <c r="I125" s="1"/>
    </row>
    <row r="126" spans="1:9">
      <c r="A126" s="1"/>
      <c r="B126" s="1"/>
      <c r="C126" s="1"/>
      <c r="D126" s="1"/>
      <c r="E126" s="1"/>
      <c r="F126" s="1"/>
      <c r="G126" s="1"/>
      <c r="H126" s="1"/>
      <c r="I126" s="1"/>
    </row>
    <row r="127" spans="1:9">
      <c r="A127" s="1"/>
      <c r="B127" s="1"/>
      <c r="C127" s="1"/>
      <c r="D127" s="1"/>
      <c r="E127" s="1"/>
      <c r="F127" s="1"/>
      <c r="G127" s="1"/>
      <c r="H127" s="1"/>
      <c r="I127" s="1"/>
    </row>
    <row r="128" spans="1:9">
      <c r="A128" s="1"/>
      <c r="B128" s="1"/>
      <c r="C128" s="1"/>
      <c r="D128" s="1"/>
      <c r="E128" s="1"/>
      <c r="F128" s="1"/>
      <c r="G128" s="1"/>
      <c r="H128" s="1"/>
      <c r="I128" s="1"/>
    </row>
    <row r="129" spans="1:9">
      <c r="A129" s="1"/>
      <c r="B129" s="1"/>
      <c r="C129" s="1"/>
      <c r="D129" s="1"/>
      <c r="E129" s="1"/>
      <c r="F129" s="1"/>
      <c r="G129" s="1"/>
      <c r="H129" s="1"/>
      <c r="I129" s="1"/>
    </row>
    <row r="130" spans="1:9">
      <c r="A130" s="1"/>
      <c r="B130" s="1"/>
      <c r="C130" s="1"/>
      <c r="D130" s="1"/>
      <c r="E130" s="1"/>
      <c r="F130" s="1"/>
      <c r="G130" s="1"/>
      <c r="H130" s="1"/>
      <c r="I130" s="1"/>
    </row>
    <row r="131" spans="1:9">
      <c r="A131" s="1"/>
      <c r="B131" s="1"/>
      <c r="C131" s="1"/>
      <c r="D131" s="1"/>
      <c r="E131" s="1"/>
      <c r="F131" s="1"/>
      <c r="G131" s="1"/>
      <c r="H131" s="1"/>
      <c r="I131" s="1"/>
    </row>
    <row r="132" spans="1:9">
      <c r="A132" s="1"/>
      <c r="B132" s="1"/>
      <c r="C132" s="1"/>
      <c r="D132" s="1"/>
      <c r="E132" s="1"/>
      <c r="F132" s="1"/>
      <c r="G132" s="1"/>
      <c r="H132" s="1"/>
      <c r="I132" s="1"/>
    </row>
  </sheetData>
  <mergeCells count="1">
    <mergeCell ref="B2:I2"/>
  </mergeCells>
  <pageMargins left="0.70866141732283472" right="0.70866141732283472" top="0.74803149606299213" bottom="0.74803149606299213" header="0.31496062992125984" footer="0.31496062992125984"/>
  <pageSetup paperSize="9" orientation="landscape" r:id="rId1"/>
  <headerFooter>
    <oddHeader>&amp;CEN
Annex I</oddHeader>
    <oddFooter>&amp;C&amp;"Calibri"&amp;11&amp;K000000&amp;P_x000D_&amp;1#&amp;"Calibri"&amp;10&amp;K000000Internal</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F59AD-B167-4B47-A340-D29D8588DC4A}">
  <sheetPr codeName="Sheet45">
    <pageSetUpPr fitToPage="1"/>
  </sheetPr>
  <dimension ref="A1:D15"/>
  <sheetViews>
    <sheetView showGridLines="0" zoomScale="80" zoomScaleNormal="80" workbookViewId="0"/>
  </sheetViews>
  <sheetFormatPr defaultColWidth="9.1796875" defaultRowHeight="14.5"/>
  <cols>
    <col min="1" max="1" width="2.54296875" style="34" customWidth="1"/>
    <col min="2" max="2" width="74.453125" style="34" customWidth="1"/>
    <col min="3" max="3" width="7.54296875" style="34" customWidth="1"/>
    <col min="4" max="4" width="43.26953125" style="34" customWidth="1"/>
    <col min="5" max="16384" width="9.1796875" style="34"/>
  </cols>
  <sheetData>
    <row r="1" spans="1:4" ht="10.15" customHeight="1">
      <c r="B1" s="46"/>
      <c r="D1" s="46"/>
    </row>
    <row r="2" spans="1:4" ht="28" customHeight="1">
      <c r="B2" s="525" t="s">
        <v>813</v>
      </c>
      <c r="C2" s="525"/>
      <c r="D2" s="525"/>
    </row>
    <row r="3" spans="1:4" ht="14.5" customHeight="1">
      <c r="B3" s="244" t="s">
        <v>1</v>
      </c>
    </row>
    <row r="5" spans="1:4">
      <c r="A5" s="23"/>
      <c r="B5" s="23"/>
      <c r="C5" s="23"/>
      <c r="D5" s="191" t="s">
        <v>130</v>
      </c>
    </row>
    <row r="6" spans="1:4">
      <c r="B6" s="23"/>
      <c r="C6" s="70" t="s">
        <v>0</v>
      </c>
      <c r="D6" s="70" t="s">
        <v>4</v>
      </c>
    </row>
    <row r="7" spans="1:4">
      <c r="B7" s="190" t="s">
        <v>315</v>
      </c>
      <c r="C7" s="70">
        <v>1</v>
      </c>
      <c r="D7" s="332">
        <v>2735265527.4938002</v>
      </c>
    </row>
    <row r="8" spans="1:4">
      <c r="B8" s="264" t="s">
        <v>316</v>
      </c>
      <c r="C8" s="70">
        <v>2</v>
      </c>
      <c r="D8" s="332">
        <v>72710203.104900002</v>
      </c>
    </row>
    <row r="9" spans="1:4">
      <c r="B9" s="264" t="s">
        <v>317</v>
      </c>
      <c r="C9" s="70">
        <v>3</v>
      </c>
      <c r="D9" s="332">
        <v>2224993.38</v>
      </c>
    </row>
    <row r="10" spans="1:4">
      <c r="B10" s="264" t="s">
        <v>318</v>
      </c>
      <c r="C10" s="70">
        <v>4</v>
      </c>
      <c r="D10" s="332"/>
    </row>
    <row r="11" spans="1:4">
      <c r="B11" s="264" t="s">
        <v>319</v>
      </c>
      <c r="C11" s="70">
        <v>5</v>
      </c>
      <c r="D11" s="332">
        <v>-14488506.869999999</v>
      </c>
    </row>
    <row r="12" spans="1:4">
      <c r="B12" s="264" t="s">
        <v>320</v>
      </c>
      <c r="C12" s="70">
        <v>6</v>
      </c>
      <c r="D12" s="332"/>
    </row>
    <row r="13" spans="1:4">
      <c r="B13" s="264" t="s">
        <v>321</v>
      </c>
      <c r="C13" s="70">
        <v>7</v>
      </c>
      <c r="D13" s="332"/>
    </row>
    <row r="14" spans="1:4">
      <c r="B14" s="264" t="s">
        <v>322</v>
      </c>
      <c r="C14" s="70">
        <v>8</v>
      </c>
      <c r="D14" s="332">
        <v>772156.08109999995</v>
      </c>
    </row>
    <row r="15" spans="1:4">
      <c r="B15" s="190" t="s">
        <v>323</v>
      </c>
      <c r="C15" s="70">
        <v>9</v>
      </c>
      <c r="D15" s="332">
        <v>2796484373.1897998</v>
      </c>
    </row>
  </sheetData>
  <mergeCells count="1">
    <mergeCell ref="B2:D2"/>
  </mergeCell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&amp;C&amp;"Calibri"&amp;11&amp;K000000&amp;P_x000D_&amp;1#&amp;"Calibri"&amp;10&amp;K000000Internal</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89DA-828C-4B2A-86AF-729675516885}">
  <sheetPr codeName="Sheet46">
    <pageSetUpPr fitToPage="1"/>
  </sheetPr>
  <dimension ref="A1:I27"/>
  <sheetViews>
    <sheetView workbookViewId="0"/>
  </sheetViews>
  <sheetFormatPr defaultColWidth="11.54296875" defaultRowHeight="14.5"/>
  <cols>
    <col min="1" max="1" width="2.54296875" style="34" customWidth="1"/>
    <col min="2" max="2" width="25.7265625" style="34" customWidth="1"/>
    <col min="3" max="3" width="7.54296875" style="34" customWidth="1"/>
    <col min="4" max="9" width="20.1796875" style="34" customWidth="1"/>
    <col min="10" max="16384" width="11.54296875" style="34"/>
  </cols>
  <sheetData>
    <row r="1" spans="1:9" ht="10.15" customHeight="1"/>
    <row r="2" spans="1:9" ht="28" customHeight="1">
      <c r="B2" s="446" t="s">
        <v>839</v>
      </c>
      <c r="C2" s="446"/>
      <c r="D2" s="446"/>
      <c r="E2" s="446"/>
      <c r="F2" s="446"/>
      <c r="G2" s="446"/>
      <c r="H2" s="446"/>
      <c r="I2" s="446"/>
    </row>
    <row r="3" spans="1:9" ht="14.5" customHeight="1">
      <c r="B3" s="244" t="s">
        <v>1</v>
      </c>
      <c r="C3" s="7"/>
      <c r="D3" s="7"/>
      <c r="E3" s="7"/>
      <c r="F3" s="7"/>
      <c r="G3" s="7"/>
      <c r="H3" s="7"/>
    </row>
    <row r="4" spans="1:9" ht="14.5" customHeight="1">
      <c r="B4" s="519" t="s">
        <v>952</v>
      </c>
      <c r="C4" s="520"/>
      <c r="D4" s="296"/>
      <c r="E4" s="297"/>
      <c r="F4" s="297"/>
      <c r="G4" s="297"/>
      <c r="H4" s="297"/>
      <c r="I4" s="297"/>
    </row>
    <row r="5" spans="1:9" ht="18.75" customHeight="1">
      <c r="B5" s="21"/>
      <c r="C5" s="21"/>
      <c r="D5" s="22"/>
      <c r="E5" s="22"/>
      <c r="F5" s="22"/>
      <c r="G5" s="22"/>
      <c r="H5" s="22"/>
    </row>
    <row r="6" spans="1:9" ht="45" customHeight="1">
      <c r="D6" s="526" t="s">
        <v>324</v>
      </c>
      <c r="E6" s="527"/>
      <c r="F6" s="492" t="s">
        <v>325</v>
      </c>
      <c r="G6" s="528" t="s">
        <v>326</v>
      </c>
      <c r="H6" s="492" t="s">
        <v>327</v>
      </c>
      <c r="I6" s="528" t="s">
        <v>328</v>
      </c>
    </row>
    <row r="7" spans="1:9" ht="45" customHeight="1">
      <c r="B7" s="45" t="s">
        <v>273</v>
      </c>
      <c r="D7" s="85"/>
      <c r="E7" s="86" t="s">
        <v>329</v>
      </c>
      <c r="F7" s="493"/>
      <c r="G7" s="529"/>
      <c r="H7" s="493"/>
      <c r="I7" s="529"/>
    </row>
    <row r="8" spans="1:9" s="21" customFormat="1" ht="15" customHeight="1">
      <c r="A8" s="34"/>
      <c r="B8" s="268" t="s">
        <v>274</v>
      </c>
      <c r="C8" s="70" t="s">
        <v>0</v>
      </c>
      <c r="D8" s="84" t="s">
        <v>6</v>
      </c>
      <c r="E8" s="84" t="s">
        <v>35</v>
      </c>
      <c r="F8" s="84" t="s">
        <v>36</v>
      </c>
      <c r="G8" s="84" t="s">
        <v>77</v>
      </c>
      <c r="H8" s="84" t="s">
        <v>78</v>
      </c>
      <c r="I8" s="84" t="s">
        <v>79</v>
      </c>
    </row>
    <row r="9" spans="1:9" s="21" customFormat="1">
      <c r="A9" s="34"/>
      <c r="B9" s="265" t="s">
        <v>226</v>
      </c>
      <c r="C9" s="68" t="s">
        <v>880</v>
      </c>
      <c r="D9" s="332"/>
      <c r="E9" s="332"/>
      <c r="F9" s="331"/>
      <c r="G9" s="331"/>
      <c r="H9" s="331"/>
      <c r="I9" s="331"/>
    </row>
    <row r="10" spans="1:9">
      <c r="B10" s="266" t="s">
        <v>282</v>
      </c>
      <c r="C10" s="68" t="s">
        <v>881</v>
      </c>
      <c r="D10" s="332"/>
      <c r="E10" s="332"/>
      <c r="F10" s="331"/>
      <c r="G10" s="331"/>
      <c r="H10" s="331"/>
      <c r="I10" s="331"/>
    </row>
    <row r="11" spans="1:9">
      <c r="B11" s="266" t="s">
        <v>283</v>
      </c>
      <c r="C11" s="68" t="s">
        <v>882</v>
      </c>
      <c r="D11" s="332"/>
      <c r="E11" s="332"/>
      <c r="F11" s="331"/>
      <c r="G11" s="331"/>
      <c r="H11" s="331"/>
      <c r="I11" s="331"/>
    </row>
    <row r="12" spans="1:9">
      <c r="B12" s="265" t="s">
        <v>227</v>
      </c>
      <c r="C12" s="68" t="s">
        <v>883</v>
      </c>
      <c r="D12" s="332"/>
      <c r="E12" s="332"/>
      <c r="F12" s="331"/>
      <c r="G12" s="331"/>
      <c r="H12" s="331"/>
      <c r="I12" s="331"/>
    </row>
    <row r="13" spans="1:9">
      <c r="B13" s="265" t="s">
        <v>228</v>
      </c>
      <c r="C13" s="68" t="s">
        <v>884</v>
      </c>
      <c r="D13" s="332"/>
      <c r="E13" s="332"/>
      <c r="F13" s="331"/>
      <c r="G13" s="331"/>
      <c r="H13" s="331"/>
      <c r="I13" s="331"/>
    </row>
    <row r="14" spans="1:9">
      <c r="B14" s="265" t="s">
        <v>229</v>
      </c>
      <c r="C14" s="68" t="s">
        <v>885</v>
      </c>
      <c r="D14" s="332"/>
      <c r="E14" s="332"/>
      <c r="F14" s="331"/>
      <c r="G14" s="331"/>
      <c r="H14" s="331"/>
      <c r="I14" s="331"/>
    </row>
    <row r="15" spans="1:9">
      <c r="B15" s="265" t="s">
        <v>230</v>
      </c>
      <c r="C15" s="68" t="s">
        <v>886</v>
      </c>
      <c r="D15" s="332"/>
      <c r="E15" s="332"/>
      <c r="F15" s="331"/>
      <c r="G15" s="331"/>
      <c r="H15" s="331"/>
      <c r="I15" s="331"/>
    </row>
    <row r="16" spans="1:9">
      <c r="B16" s="266" t="s">
        <v>284</v>
      </c>
      <c r="C16" s="68" t="s">
        <v>887</v>
      </c>
      <c r="D16" s="332"/>
      <c r="E16" s="332"/>
      <c r="F16" s="331"/>
      <c r="G16" s="331"/>
      <c r="H16" s="331"/>
      <c r="I16" s="331"/>
    </row>
    <row r="17" spans="2:9">
      <c r="B17" s="266" t="s">
        <v>285</v>
      </c>
      <c r="C17" s="68" t="s">
        <v>888</v>
      </c>
      <c r="D17" s="332"/>
      <c r="E17" s="332"/>
      <c r="F17" s="331"/>
      <c r="G17" s="331"/>
      <c r="H17" s="331"/>
      <c r="I17" s="331"/>
    </row>
    <row r="18" spans="2:9">
      <c r="B18" s="265" t="s">
        <v>231</v>
      </c>
      <c r="C18" s="68" t="s">
        <v>889</v>
      </c>
      <c r="D18" s="332"/>
      <c r="E18" s="332"/>
      <c r="F18" s="331"/>
      <c r="G18" s="331"/>
      <c r="H18" s="331"/>
      <c r="I18" s="331"/>
    </row>
    <row r="19" spans="2:9">
      <c r="B19" s="266" t="s">
        <v>286</v>
      </c>
      <c r="C19" s="68" t="s">
        <v>890</v>
      </c>
      <c r="D19" s="332"/>
      <c r="E19" s="332"/>
      <c r="F19" s="331"/>
      <c r="G19" s="331"/>
      <c r="H19" s="331"/>
      <c r="I19" s="331"/>
    </row>
    <row r="20" spans="2:9">
      <c r="B20" s="266" t="s">
        <v>287</v>
      </c>
      <c r="C20" s="68" t="s">
        <v>891</v>
      </c>
      <c r="D20" s="332"/>
      <c r="E20" s="332"/>
      <c r="F20" s="331"/>
      <c r="G20" s="331"/>
      <c r="H20" s="331"/>
      <c r="I20" s="331"/>
    </row>
    <row r="21" spans="2:9">
      <c r="B21" s="265" t="s">
        <v>232</v>
      </c>
      <c r="C21" s="68" t="s">
        <v>892</v>
      </c>
      <c r="D21" s="332"/>
      <c r="E21" s="332"/>
      <c r="F21" s="331"/>
      <c r="G21" s="331"/>
      <c r="H21" s="331"/>
      <c r="I21" s="331"/>
    </row>
    <row r="22" spans="2:9">
      <c r="B22" s="266" t="s">
        <v>288</v>
      </c>
      <c r="C22" s="68" t="s">
        <v>893</v>
      </c>
      <c r="D22" s="332"/>
      <c r="E22" s="332"/>
      <c r="F22" s="331"/>
      <c r="G22" s="331"/>
      <c r="H22" s="331"/>
      <c r="I22" s="331"/>
    </row>
    <row r="23" spans="2:9">
      <c r="B23" s="267" t="s">
        <v>289</v>
      </c>
      <c r="C23" s="68" t="s">
        <v>894</v>
      </c>
      <c r="D23" s="332"/>
      <c r="E23" s="332"/>
      <c r="F23" s="331"/>
      <c r="G23" s="331"/>
      <c r="H23" s="331"/>
      <c r="I23" s="331"/>
    </row>
    <row r="24" spans="2:9">
      <c r="B24" s="266" t="s">
        <v>290</v>
      </c>
      <c r="C24" s="68" t="s">
        <v>895</v>
      </c>
      <c r="D24" s="332"/>
      <c r="E24" s="332"/>
      <c r="F24" s="331"/>
      <c r="G24" s="331"/>
      <c r="H24" s="331"/>
      <c r="I24" s="331"/>
    </row>
    <row r="25" spans="2:9">
      <c r="B25" s="265" t="s">
        <v>233</v>
      </c>
      <c r="C25" s="68" t="s">
        <v>896</v>
      </c>
      <c r="D25" s="332"/>
      <c r="E25" s="332"/>
      <c r="F25" s="331"/>
      <c r="G25" s="331"/>
      <c r="H25" s="331"/>
      <c r="I25" s="331"/>
    </row>
    <row r="27" spans="2:9">
      <c r="B27" s="174" t="s">
        <v>953</v>
      </c>
    </row>
  </sheetData>
  <mergeCells count="7">
    <mergeCell ref="B4:C4"/>
    <mergeCell ref="B2:I2"/>
    <mergeCell ref="D6:E6"/>
    <mergeCell ref="F6:F7"/>
    <mergeCell ref="G6:G7"/>
    <mergeCell ref="H6:H7"/>
    <mergeCell ref="I6:I7"/>
  </mergeCells>
  <phoneticPr fontId="50" type="noConversion"/>
  <pageMargins left="0.70866141732283472" right="0.70866141732283472" top="0.78740157480314965" bottom="0.78740157480314965" header="0.31496062992125984" footer="0.31496062992125984"/>
  <pageSetup paperSize="9" scale="79" orientation="landscape" cellComments="asDisplayed" r:id="rId1"/>
  <headerFooter>
    <oddHeader>&amp;CEN
Annex XXI</oddHeader>
    <oddFooter>&amp;C&amp;"Calibri"&amp;11&amp;K000000&amp;P_x000D_&amp;1#&amp;"Calibri"&amp;10&amp;K000000Internal</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850B3-55AC-4277-BC47-7B735B3BBE89}">
  <sheetPr codeName="Sheet60">
    <pageSetUpPr fitToPage="1"/>
  </sheetPr>
  <dimension ref="A1:L19"/>
  <sheetViews>
    <sheetView showGridLines="0" zoomScale="80" zoomScaleNormal="80" workbookViewId="0"/>
  </sheetViews>
  <sheetFormatPr defaultColWidth="9.1796875" defaultRowHeight="14.5"/>
  <cols>
    <col min="1" max="1" width="2.54296875" style="52" customWidth="1"/>
    <col min="2" max="2" width="58.453125" style="34" customWidth="1"/>
    <col min="3" max="3" width="7.54296875" style="52" customWidth="1"/>
    <col min="4" max="11" width="18.54296875" style="34" customWidth="1"/>
    <col min="12" max="16384" width="9.1796875" style="34"/>
  </cols>
  <sheetData>
    <row r="1" spans="1:12" ht="10.15" customHeight="1">
      <c r="B1" s="52"/>
      <c r="C1" s="172"/>
    </row>
    <row r="2" spans="1:12" ht="28" customHeight="1">
      <c r="A2" s="2"/>
      <c r="B2" s="446" t="s">
        <v>803</v>
      </c>
      <c r="C2" s="446"/>
      <c r="D2" s="446"/>
      <c r="E2" s="446"/>
      <c r="F2" s="446"/>
      <c r="G2" s="446"/>
      <c r="H2" s="446"/>
      <c r="I2" s="446"/>
      <c r="J2" s="446"/>
      <c r="K2" s="446"/>
    </row>
    <row r="3" spans="1:12" ht="14.5" customHeight="1">
      <c r="A3" s="40"/>
      <c r="B3" s="244" t="s">
        <v>1</v>
      </c>
      <c r="C3" s="40"/>
      <c r="D3" s="40"/>
      <c r="E3" s="40"/>
      <c r="F3" s="40"/>
      <c r="G3" s="40"/>
      <c r="H3" s="40"/>
      <c r="I3" s="40"/>
      <c r="J3" s="40"/>
      <c r="K3" s="40"/>
      <c r="L3" s="157"/>
    </row>
    <row r="4" spans="1:12">
      <c r="A4" s="40"/>
      <c r="B4" s="157"/>
      <c r="C4" s="40"/>
      <c r="L4" s="157"/>
    </row>
    <row r="5" spans="1:12" ht="66" customHeight="1">
      <c r="A5" s="40"/>
      <c r="C5" s="40"/>
      <c r="D5" s="74" t="s">
        <v>180</v>
      </c>
      <c r="E5" s="74" t="s">
        <v>181</v>
      </c>
      <c r="F5" s="74" t="s">
        <v>182</v>
      </c>
      <c r="G5" s="74" t="s">
        <v>765</v>
      </c>
      <c r="H5" s="74" t="s">
        <v>183</v>
      </c>
      <c r="I5" s="74" t="s">
        <v>184</v>
      </c>
      <c r="J5" s="74" t="s">
        <v>76</v>
      </c>
      <c r="K5" s="74" t="s">
        <v>185</v>
      </c>
      <c r="L5" s="157"/>
    </row>
    <row r="6" spans="1:12">
      <c r="A6" s="173"/>
      <c r="B6" s="157"/>
      <c r="C6" s="70" t="s">
        <v>0</v>
      </c>
      <c r="D6" s="64" t="s">
        <v>4</v>
      </c>
      <c r="E6" s="64" t="s">
        <v>5</v>
      </c>
      <c r="F6" s="64" t="s">
        <v>6</v>
      </c>
      <c r="G6" s="64" t="s">
        <v>35</v>
      </c>
      <c r="H6" s="64" t="s">
        <v>36</v>
      </c>
      <c r="I6" s="64" t="s">
        <v>77</v>
      </c>
      <c r="J6" s="64" t="s">
        <v>78</v>
      </c>
      <c r="K6" s="64" t="s">
        <v>79</v>
      </c>
      <c r="L6" s="157"/>
    </row>
    <row r="7" spans="1:12">
      <c r="B7" s="109" t="s">
        <v>187</v>
      </c>
      <c r="C7" s="64" t="s">
        <v>186</v>
      </c>
      <c r="D7" s="359"/>
      <c r="E7" s="359"/>
      <c r="F7" s="381"/>
      <c r="G7" s="382">
        <v>1.4</v>
      </c>
      <c r="H7" s="359"/>
      <c r="I7" s="359"/>
      <c r="J7" s="359"/>
      <c r="K7" s="359"/>
      <c r="L7" s="157"/>
    </row>
    <row r="8" spans="1:12">
      <c r="B8" s="109" t="s">
        <v>189</v>
      </c>
      <c r="C8" s="64" t="s">
        <v>188</v>
      </c>
      <c r="D8" s="359"/>
      <c r="E8" s="359"/>
      <c r="F8" s="381"/>
      <c r="G8" s="382">
        <v>1.4</v>
      </c>
      <c r="H8" s="359"/>
      <c r="I8" s="359"/>
      <c r="J8" s="359"/>
      <c r="K8" s="359"/>
      <c r="L8" s="157"/>
    </row>
    <row r="9" spans="1:12">
      <c r="B9" s="109" t="s">
        <v>190</v>
      </c>
      <c r="C9" s="64">
        <v>1</v>
      </c>
      <c r="D9" s="395">
        <v>5710800.3200000003</v>
      </c>
      <c r="E9" s="395">
        <v>17273030.306963999</v>
      </c>
      <c r="F9" s="396"/>
      <c r="G9" s="382">
        <v>1.4</v>
      </c>
      <c r="H9" s="395">
        <v>79316224.262465999</v>
      </c>
      <c r="I9" s="395">
        <v>32177362.877749</v>
      </c>
      <c r="J9" s="395">
        <v>32177362.877749</v>
      </c>
      <c r="K9" s="395">
        <v>15886893.205016</v>
      </c>
      <c r="L9" s="157"/>
    </row>
    <row r="10" spans="1:12">
      <c r="B10" s="61" t="s">
        <v>191</v>
      </c>
      <c r="C10" s="64">
        <v>2</v>
      </c>
      <c r="D10" s="396"/>
      <c r="E10" s="396"/>
      <c r="F10" s="395"/>
      <c r="G10" s="395"/>
      <c r="H10" s="395"/>
      <c r="I10" s="395"/>
      <c r="J10" s="395"/>
      <c r="K10" s="395"/>
      <c r="L10" s="157"/>
    </row>
    <row r="11" spans="1:12">
      <c r="B11" s="100" t="s">
        <v>193</v>
      </c>
      <c r="C11" s="64" t="s">
        <v>192</v>
      </c>
      <c r="D11" s="396"/>
      <c r="E11" s="396"/>
      <c r="F11" s="395"/>
      <c r="G11" s="396"/>
      <c r="H11" s="395"/>
      <c r="I11" s="395"/>
      <c r="J11" s="395"/>
      <c r="K11" s="395"/>
      <c r="L11" s="157"/>
    </row>
    <row r="12" spans="1:12">
      <c r="B12" s="100" t="s">
        <v>195</v>
      </c>
      <c r="C12" s="64" t="s">
        <v>194</v>
      </c>
      <c r="D12" s="396"/>
      <c r="E12" s="396"/>
      <c r="F12" s="395"/>
      <c r="G12" s="396"/>
      <c r="H12" s="395"/>
      <c r="I12" s="395"/>
      <c r="J12" s="395"/>
      <c r="K12" s="395"/>
      <c r="L12" s="157"/>
    </row>
    <row r="13" spans="1:12">
      <c r="B13" s="100" t="s">
        <v>197</v>
      </c>
      <c r="C13" s="64" t="s">
        <v>196</v>
      </c>
      <c r="D13" s="396"/>
      <c r="E13" s="396"/>
      <c r="F13" s="395"/>
      <c r="G13" s="396"/>
      <c r="H13" s="395"/>
      <c r="I13" s="395"/>
      <c r="J13" s="395"/>
      <c r="K13" s="395"/>
      <c r="L13" s="157"/>
    </row>
    <row r="14" spans="1:12">
      <c r="B14" s="61" t="s">
        <v>198</v>
      </c>
      <c r="C14" s="64">
        <v>3</v>
      </c>
      <c r="D14" s="396"/>
      <c r="E14" s="396"/>
      <c r="F14" s="396"/>
      <c r="G14" s="396"/>
      <c r="H14" s="395"/>
      <c r="I14" s="395"/>
      <c r="J14" s="395"/>
      <c r="K14" s="395"/>
      <c r="L14" s="157"/>
    </row>
    <row r="15" spans="1:12">
      <c r="B15" s="61" t="s">
        <v>199</v>
      </c>
      <c r="C15" s="64">
        <v>4</v>
      </c>
      <c r="D15" s="396"/>
      <c r="E15" s="396"/>
      <c r="F15" s="396"/>
      <c r="G15" s="396"/>
      <c r="H15" s="395">
        <v>293894388.09778702</v>
      </c>
      <c r="I15" s="395">
        <v>44014107.797787003</v>
      </c>
      <c r="J15" s="395">
        <v>44014107.797787003</v>
      </c>
      <c r="K15" s="395">
        <v>22007053.898894001</v>
      </c>
      <c r="L15" s="157"/>
    </row>
    <row r="16" spans="1:12">
      <c r="B16" s="61" t="s">
        <v>200</v>
      </c>
      <c r="C16" s="64">
        <v>5</v>
      </c>
      <c r="D16" s="396"/>
      <c r="E16" s="396"/>
      <c r="F16" s="396"/>
      <c r="G16" s="396"/>
      <c r="H16" s="395"/>
      <c r="I16" s="395"/>
      <c r="J16" s="395"/>
      <c r="K16" s="395"/>
      <c r="L16" s="157"/>
    </row>
    <row r="17" spans="2:12">
      <c r="B17" s="99" t="s">
        <v>34</v>
      </c>
      <c r="C17" s="64">
        <v>6</v>
      </c>
      <c r="D17" s="396"/>
      <c r="E17" s="396"/>
      <c r="F17" s="396"/>
      <c r="G17" s="396"/>
      <c r="H17" s="395">
        <v>373210612.36025304</v>
      </c>
      <c r="I17" s="395">
        <v>76191470.675536007</v>
      </c>
      <c r="J17" s="395">
        <v>76191470.675536007</v>
      </c>
      <c r="K17" s="395">
        <v>37893947.103909001</v>
      </c>
      <c r="L17" s="157"/>
    </row>
    <row r="19" spans="2:12">
      <c r="B19" s="509" t="s">
        <v>1637</v>
      </c>
      <c r="C19" s="510"/>
      <c r="D19" s="510"/>
      <c r="E19" s="511"/>
    </row>
  </sheetData>
  <mergeCells count="2">
    <mergeCell ref="B2:K2"/>
    <mergeCell ref="B19:E19"/>
  </mergeCells>
  <pageMargins left="0.70866141732283472" right="0.70866141732283472" top="0.74803149606299213" bottom="0.74803149606299213" header="0.31496062992125984" footer="0.31496062992125984"/>
  <pageSetup paperSize="9" scale="58" orientation="landscape" r:id="rId1"/>
  <headerFooter>
    <oddHeader>&amp;CEN
Annex XXV</oddHeader>
    <oddFooter>&amp;C&amp;"Calibri"&amp;11&amp;K000000&amp;P_x000D_&amp;1#&amp;"Calibri"&amp;10&amp;K000000Internal</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6728F-F27D-4DF0-8556-2A4A7CC90C7F}">
  <sheetPr codeName="Sheet61">
    <pageSetUpPr fitToPage="1"/>
  </sheetPr>
  <dimension ref="A1:E16"/>
  <sheetViews>
    <sheetView showGridLines="0" zoomScale="80" zoomScaleNormal="80" workbookViewId="0"/>
  </sheetViews>
  <sheetFormatPr defaultColWidth="9.1796875" defaultRowHeight="14.5"/>
  <cols>
    <col min="1" max="1" width="2.54296875" style="34" customWidth="1"/>
    <col min="2" max="2" width="79.453125" style="34" customWidth="1"/>
    <col min="3" max="3" width="7.54296875" style="34" customWidth="1"/>
    <col min="4" max="5" width="18.54296875" style="34" customWidth="1"/>
    <col min="6" max="16384" width="9.1796875" style="34"/>
  </cols>
  <sheetData>
    <row r="1" spans="1:5" ht="10.15" customHeight="1">
      <c r="C1" s="9"/>
    </row>
    <row r="2" spans="1:5" ht="28" customHeight="1">
      <c r="B2" s="446" t="s">
        <v>804</v>
      </c>
      <c r="C2" s="446"/>
      <c r="D2" s="446"/>
      <c r="E2" s="446"/>
    </row>
    <row r="3" spans="1:5" ht="14.5" customHeight="1">
      <c r="B3" s="244" t="s">
        <v>1</v>
      </c>
    </row>
    <row r="4" spans="1:5">
      <c r="A4" s="157"/>
      <c r="B4" s="2"/>
    </row>
    <row r="5" spans="1:5">
      <c r="A5" s="157"/>
      <c r="B5" s="494"/>
      <c r="C5" s="157"/>
      <c r="D5" s="530" t="s">
        <v>76</v>
      </c>
      <c r="E5" s="481" t="s">
        <v>185</v>
      </c>
    </row>
    <row r="6" spans="1:5" ht="15" customHeight="1">
      <c r="A6" s="157"/>
      <c r="B6" s="494"/>
      <c r="C6" s="157"/>
      <c r="D6" s="530"/>
      <c r="E6" s="481"/>
    </row>
    <row r="7" spans="1:5" ht="15" customHeight="1">
      <c r="A7" s="157"/>
      <c r="B7" s="157"/>
      <c r="C7" s="70" t="s">
        <v>0</v>
      </c>
      <c r="D7" s="71" t="s">
        <v>4</v>
      </c>
      <c r="E7" s="71" t="s">
        <v>5</v>
      </c>
    </row>
    <row r="8" spans="1:5">
      <c r="B8" s="109" t="s">
        <v>201</v>
      </c>
      <c r="C8" s="71">
        <v>1</v>
      </c>
      <c r="D8" s="359"/>
      <c r="E8" s="359"/>
    </row>
    <row r="9" spans="1:5">
      <c r="B9" s="109" t="s">
        <v>202</v>
      </c>
      <c r="C9" s="71">
        <v>2</v>
      </c>
      <c r="D9" s="303"/>
      <c r="E9" s="359"/>
    </row>
    <row r="10" spans="1:5">
      <c r="B10" s="109" t="s">
        <v>203</v>
      </c>
      <c r="C10" s="71">
        <v>3</v>
      </c>
      <c r="D10" s="303"/>
      <c r="E10" s="359"/>
    </row>
    <row r="11" spans="1:5">
      <c r="B11" s="109" t="s">
        <v>204</v>
      </c>
      <c r="C11" s="71">
        <v>4</v>
      </c>
      <c r="D11" s="332">
        <v>32161712.236900002</v>
      </c>
      <c r="E11" s="332">
        <v>14409248.6193</v>
      </c>
    </row>
    <row r="12" spans="1:5">
      <c r="B12" s="269" t="s">
        <v>774</v>
      </c>
      <c r="C12" s="71" t="s">
        <v>205</v>
      </c>
      <c r="D12" s="332"/>
      <c r="E12" s="332"/>
    </row>
    <row r="13" spans="1:5">
      <c r="B13" s="122" t="s">
        <v>206</v>
      </c>
      <c r="C13" s="71">
        <v>5</v>
      </c>
      <c r="D13" s="332">
        <v>32161712.236900002</v>
      </c>
      <c r="E13" s="332">
        <v>14409248.6193</v>
      </c>
    </row>
    <row r="14" spans="1:5">
      <c r="B14" s="8"/>
    </row>
    <row r="15" spans="1:5">
      <c r="A15" s="157"/>
      <c r="C15" s="157"/>
    </row>
    <row r="16" spans="1:5">
      <c r="A16" s="157"/>
      <c r="C16" s="157"/>
    </row>
  </sheetData>
  <mergeCells count="4">
    <mergeCell ref="B5:B6"/>
    <mergeCell ref="D5:D6"/>
    <mergeCell ref="E5:E6"/>
    <mergeCell ref="B2:E2"/>
  </mergeCells>
  <pageMargins left="0.70866141732283472" right="0.70866141732283472" top="0.74803149606299213" bottom="0.74803149606299213" header="0.31496062992125984" footer="0.31496062992125984"/>
  <pageSetup paperSize="9" scale="72" orientation="landscape" r:id="rId1"/>
  <headerFooter>
    <oddHeader>&amp;CEN
Annex XXV</oddHeader>
    <oddFooter>&amp;C&amp;"Calibri"&amp;11&amp;K000000&amp;P_x000D_&amp;1#&amp;"Calibri"&amp;10&amp;K000000Internal</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3FB88-3046-47B5-BE59-AB964314E76A}">
  <sheetPr codeName="Sheet62">
    <pageSetUpPr fitToPage="1"/>
  </sheetPr>
  <dimension ref="A1:Q24"/>
  <sheetViews>
    <sheetView showGridLines="0" zoomScale="80" zoomScaleNormal="80" workbookViewId="0"/>
  </sheetViews>
  <sheetFormatPr defaultColWidth="9.1796875" defaultRowHeight="14.5"/>
  <cols>
    <col min="1" max="1" width="2.54296875" style="38" customWidth="1"/>
    <col min="2" max="2" width="53.1796875" style="34" customWidth="1"/>
    <col min="3" max="3" width="7.54296875" style="38" customWidth="1"/>
    <col min="4" max="14" width="18.54296875" style="34" customWidth="1"/>
    <col min="15" max="15" width="18.54296875" style="8" customWidth="1"/>
    <col min="16" max="16384" width="9.1796875" style="34"/>
  </cols>
  <sheetData>
    <row r="1" spans="1:17" ht="10.15" customHeight="1"/>
    <row r="2" spans="1:17" ht="28" customHeight="1">
      <c r="A2" s="2"/>
      <c r="B2" s="446" t="s">
        <v>805</v>
      </c>
      <c r="C2" s="446"/>
      <c r="D2" s="446"/>
      <c r="E2" s="446"/>
      <c r="F2" s="446"/>
      <c r="G2" s="446"/>
      <c r="H2" s="446"/>
      <c r="I2" s="446"/>
      <c r="J2" s="446"/>
      <c r="K2" s="446"/>
      <c r="L2" s="446"/>
      <c r="M2" s="446"/>
      <c r="N2" s="446"/>
      <c r="O2" s="446"/>
    </row>
    <row r="3" spans="1:17" ht="14.5" customHeight="1">
      <c r="A3" s="18"/>
      <c r="B3" s="244" t="s">
        <v>1</v>
      </c>
      <c r="C3" s="18"/>
    </row>
    <row r="4" spans="1:17" ht="20.149999999999999" customHeight="1">
      <c r="A4" s="18"/>
    </row>
    <row r="5" spans="1:17" ht="20.149999999999999" customHeight="1">
      <c r="A5" s="18"/>
      <c r="C5" s="170"/>
      <c r="D5" s="481" t="s">
        <v>208</v>
      </c>
      <c r="E5" s="481"/>
      <c r="F5" s="481"/>
      <c r="G5" s="481"/>
      <c r="H5" s="481"/>
      <c r="I5" s="481"/>
      <c r="J5" s="481"/>
      <c r="K5" s="481"/>
      <c r="L5" s="481"/>
      <c r="M5" s="481"/>
      <c r="N5" s="481"/>
      <c r="O5" s="531" t="s">
        <v>764</v>
      </c>
    </row>
    <row r="6" spans="1:17" ht="31.5" customHeight="1">
      <c r="A6" s="18"/>
      <c r="C6" s="171"/>
      <c r="D6" s="175">
        <v>0</v>
      </c>
      <c r="E6" s="175">
        <v>0.02</v>
      </c>
      <c r="F6" s="175">
        <v>0.04</v>
      </c>
      <c r="G6" s="175">
        <v>0.1</v>
      </c>
      <c r="H6" s="175">
        <v>0.2</v>
      </c>
      <c r="I6" s="175">
        <v>0.5</v>
      </c>
      <c r="J6" s="175">
        <v>0.7</v>
      </c>
      <c r="K6" s="175">
        <v>0.75</v>
      </c>
      <c r="L6" s="175">
        <v>1</v>
      </c>
      <c r="M6" s="175">
        <v>1.5</v>
      </c>
      <c r="N6" s="151" t="s">
        <v>209</v>
      </c>
      <c r="O6" s="532"/>
    </row>
    <row r="7" spans="1:17">
      <c r="A7" s="18"/>
      <c r="B7" s="177" t="s">
        <v>207</v>
      </c>
      <c r="C7" s="70" t="s">
        <v>0</v>
      </c>
      <c r="D7" s="71" t="s">
        <v>4</v>
      </c>
      <c r="E7" s="71" t="s">
        <v>5</v>
      </c>
      <c r="F7" s="71" t="s">
        <v>6</v>
      </c>
      <c r="G7" s="71" t="s">
        <v>35</v>
      </c>
      <c r="H7" s="71" t="s">
        <v>36</v>
      </c>
      <c r="I7" s="71" t="s">
        <v>77</v>
      </c>
      <c r="J7" s="71" t="s">
        <v>78</v>
      </c>
      <c r="K7" s="71" t="s">
        <v>79</v>
      </c>
      <c r="L7" s="71" t="s">
        <v>82</v>
      </c>
      <c r="M7" s="71" t="s">
        <v>83</v>
      </c>
      <c r="N7" s="71" t="s">
        <v>84</v>
      </c>
      <c r="O7" s="64" t="s">
        <v>85</v>
      </c>
    </row>
    <row r="8" spans="1:17">
      <c r="B8" s="264" t="s">
        <v>210</v>
      </c>
      <c r="C8" s="71">
        <v>1</v>
      </c>
      <c r="D8" s="332"/>
      <c r="E8" s="332"/>
      <c r="F8" s="332"/>
      <c r="G8" s="332"/>
      <c r="H8" s="332"/>
      <c r="I8" s="332"/>
      <c r="J8" s="332"/>
      <c r="K8" s="332"/>
      <c r="L8" s="332"/>
      <c r="M8" s="332"/>
      <c r="N8" s="332"/>
      <c r="O8" s="332"/>
    </row>
    <row r="9" spans="1:17">
      <c r="B9" s="264" t="s">
        <v>211</v>
      </c>
      <c r="C9" s="71">
        <v>2</v>
      </c>
      <c r="D9" s="332"/>
      <c r="E9" s="332"/>
      <c r="F9" s="332"/>
      <c r="G9" s="332"/>
      <c r="H9" s="332"/>
      <c r="I9" s="332"/>
      <c r="J9" s="332"/>
      <c r="K9" s="332"/>
      <c r="L9" s="332"/>
      <c r="M9" s="332"/>
      <c r="N9" s="332"/>
      <c r="O9" s="332"/>
    </row>
    <row r="10" spans="1:17">
      <c r="B10" s="264" t="s">
        <v>212</v>
      </c>
      <c r="C10" s="71">
        <v>3</v>
      </c>
      <c r="D10" s="332"/>
      <c r="E10" s="332"/>
      <c r="F10" s="332"/>
      <c r="G10" s="332"/>
      <c r="H10" s="332"/>
      <c r="I10" s="332"/>
      <c r="J10" s="332"/>
      <c r="K10" s="332"/>
      <c r="L10" s="332"/>
      <c r="M10" s="332"/>
      <c r="N10" s="332"/>
      <c r="O10" s="332"/>
    </row>
    <row r="11" spans="1:17">
      <c r="B11" s="264" t="s">
        <v>213</v>
      </c>
      <c r="C11" s="71">
        <v>4</v>
      </c>
      <c r="D11" s="332"/>
      <c r="E11" s="332"/>
      <c r="F11" s="332"/>
      <c r="G11" s="332"/>
      <c r="H11" s="332"/>
      <c r="I11" s="332"/>
      <c r="J11" s="332"/>
      <c r="K11" s="332"/>
      <c r="L11" s="332"/>
      <c r="M11" s="332"/>
      <c r="N11" s="332"/>
      <c r="O11" s="332"/>
    </row>
    <row r="12" spans="1:17">
      <c r="B12" s="264" t="s">
        <v>214</v>
      </c>
      <c r="C12" s="71">
        <v>5</v>
      </c>
      <c r="D12" s="332"/>
      <c r="E12" s="332"/>
      <c r="F12" s="332"/>
      <c r="G12" s="332"/>
      <c r="H12" s="332"/>
      <c r="I12" s="332"/>
      <c r="J12" s="332"/>
      <c r="K12" s="332"/>
      <c r="L12" s="332"/>
      <c r="M12" s="332"/>
      <c r="N12" s="332"/>
      <c r="O12" s="332"/>
    </row>
    <row r="13" spans="1:17">
      <c r="B13" s="264" t="s">
        <v>215</v>
      </c>
      <c r="C13" s="71">
        <v>6</v>
      </c>
      <c r="D13" s="332"/>
      <c r="E13" s="332">
        <v>477700308.06950003</v>
      </c>
      <c r="F13" s="332"/>
      <c r="G13" s="332"/>
      <c r="H13" s="332">
        <v>672627.44620000001</v>
      </c>
      <c r="I13" s="332">
        <v>75518843.229300007</v>
      </c>
      <c r="J13" s="332"/>
      <c r="K13" s="332"/>
      <c r="L13" s="332"/>
      <c r="M13" s="332"/>
      <c r="N13" s="332"/>
      <c r="O13" s="332">
        <f t="shared" ref="O13:O18" si="0">SUM(D13:N13)</f>
        <v>553891778.745</v>
      </c>
      <c r="Q13" s="6"/>
    </row>
    <row r="14" spans="1:17">
      <c r="B14" s="264" t="s">
        <v>216</v>
      </c>
      <c r="C14" s="71">
        <v>7</v>
      </c>
      <c r="D14" s="332"/>
      <c r="E14" s="332"/>
      <c r="F14" s="332"/>
      <c r="G14" s="332"/>
      <c r="H14" s="332"/>
      <c r="I14" s="332"/>
      <c r="J14" s="332"/>
      <c r="K14" s="332"/>
      <c r="L14" s="332"/>
      <c r="M14" s="332"/>
      <c r="N14" s="332"/>
      <c r="O14" s="332"/>
    </row>
    <row r="15" spans="1:17">
      <c r="B15" s="264" t="s">
        <v>217</v>
      </c>
      <c r="C15" s="71">
        <v>8</v>
      </c>
      <c r="D15" s="332"/>
      <c r="E15" s="332"/>
      <c r="F15" s="332"/>
      <c r="G15" s="332"/>
      <c r="H15" s="332"/>
      <c r="I15" s="332"/>
      <c r="J15" s="332"/>
      <c r="K15" s="332"/>
      <c r="L15" s="332"/>
      <c r="M15" s="332"/>
      <c r="N15" s="332"/>
      <c r="O15" s="332"/>
    </row>
    <row r="16" spans="1:17">
      <c r="B16" s="264" t="s">
        <v>218</v>
      </c>
      <c r="C16" s="71">
        <v>9</v>
      </c>
      <c r="D16" s="332"/>
      <c r="E16" s="332"/>
      <c r="F16" s="332"/>
      <c r="G16" s="332"/>
      <c r="H16" s="332"/>
      <c r="I16" s="332"/>
      <c r="J16" s="332"/>
      <c r="K16" s="332"/>
      <c r="L16" s="332"/>
      <c r="M16" s="332"/>
      <c r="N16" s="332"/>
      <c r="O16" s="332"/>
    </row>
    <row r="17" spans="2:15">
      <c r="B17" s="264" t="s">
        <v>219</v>
      </c>
      <c r="C17" s="71">
        <v>10</v>
      </c>
      <c r="D17" s="332"/>
      <c r="E17" s="332"/>
      <c r="F17" s="332"/>
      <c r="G17" s="332"/>
      <c r="H17" s="332"/>
      <c r="I17" s="332"/>
      <c r="J17" s="332"/>
      <c r="K17" s="332"/>
      <c r="L17" s="332"/>
      <c r="M17" s="332"/>
      <c r="N17" s="332"/>
      <c r="O17" s="332"/>
    </row>
    <row r="18" spans="2:15">
      <c r="B18" s="176" t="s">
        <v>90</v>
      </c>
      <c r="C18" s="71">
        <v>11</v>
      </c>
      <c r="D18" s="332"/>
      <c r="E18" s="332">
        <v>477700308.06950003</v>
      </c>
      <c r="F18" s="332"/>
      <c r="G18" s="332"/>
      <c r="H18" s="332">
        <v>672627.44620000001</v>
      </c>
      <c r="I18" s="332">
        <v>75518843.229300007</v>
      </c>
      <c r="J18" s="332"/>
      <c r="K18" s="332"/>
      <c r="L18" s="332"/>
      <c r="M18" s="332"/>
      <c r="N18" s="332"/>
      <c r="O18" s="332">
        <f t="shared" si="0"/>
        <v>553891778.745</v>
      </c>
    </row>
    <row r="20" spans="2:15">
      <c r="D20" s="371"/>
    </row>
    <row r="21" spans="2:15">
      <c r="D21" s="371"/>
    </row>
    <row r="22" spans="2:15">
      <c r="D22" s="371"/>
    </row>
    <row r="23" spans="2:15">
      <c r="D23" s="371"/>
    </row>
    <row r="24" spans="2:15">
      <c r="D24" s="371"/>
    </row>
  </sheetData>
  <mergeCells count="3">
    <mergeCell ref="D5:N5"/>
    <mergeCell ref="B2:O2"/>
    <mergeCell ref="O5:O6"/>
  </mergeCells>
  <pageMargins left="0.70866141732283472" right="0.70866141732283472" top="0.74803149606299213" bottom="0.74803149606299213" header="0.31496062992125984" footer="0.31496062992125984"/>
  <pageSetup paperSize="9" scale="46" orientation="landscape" r:id="rId1"/>
  <headerFooter>
    <oddHeader>&amp;CEN
Annex XXV</oddHeader>
    <oddFooter>&amp;C&amp;"Calibri"&amp;11&amp;K000000&amp;P_x000D_&amp;1#&amp;"Calibri"&amp;10&amp;K000000Internal</oddFooter>
  </headerFooter>
  <ignoredErrors>
    <ignoredError sqref="O13 O18" formulaRange="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0C53A-6D58-4A27-8227-350C09222EA5}">
  <sheetPr codeName="Sheet63"/>
  <dimension ref="A1:U28"/>
  <sheetViews>
    <sheetView workbookViewId="0"/>
  </sheetViews>
  <sheetFormatPr defaultColWidth="9.1796875" defaultRowHeight="14.5"/>
  <cols>
    <col min="1" max="1" width="2.54296875" style="34" customWidth="1"/>
    <col min="2" max="2" width="4.453125" style="34" customWidth="1"/>
    <col min="3" max="3" width="29.26953125" style="34" customWidth="1"/>
    <col min="4" max="4" width="7.54296875" style="34" customWidth="1"/>
    <col min="5" max="11" width="16.54296875" style="34" customWidth="1"/>
    <col min="12" max="16384" width="9.1796875" style="34"/>
  </cols>
  <sheetData>
    <row r="1" spans="1:14" ht="10.15" customHeight="1"/>
    <row r="2" spans="1:14" ht="28" customHeight="1">
      <c r="A2" s="54"/>
      <c r="B2" s="446" t="s">
        <v>806</v>
      </c>
      <c r="C2" s="446"/>
      <c r="D2" s="446"/>
      <c r="E2" s="446"/>
      <c r="F2" s="446"/>
      <c r="G2" s="446"/>
      <c r="H2" s="446"/>
      <c r="I2" s="446"/>
      <c r="J2" s="446"/>
      <c r="K2" s="446"/>
    </row>
    <row r="3" spans="1:14" ht="14.5" customHeight="1">
      <c r="B3" s="244" t="s">
        <v>1</v>
      </c>
      <c r="C3" s="55"/>
      <c r="D3" s="55"/>
      <c r="E3" s="56"/>
      <c r="F3" s="55"/>
      <c r="G3" s="55"/>
      <c r="H3" s="55"/>
      <c r="I3" s="55"/>
      <c r="J3" s="55"/>
      <c r="K3" s="55"/>
      <c r="N3" s="17"/>
    </row>
    <row r="4" spans="1:14">
      <c r="C4" s="533" t="s">
        <v>952</v>
      </c>
      <c r="D4" s="533"/>
      <c r="E4" s="299"/>
      <c r="F4" s="300"/>
      <c r="G4" s="300"/>
      <c r="H4" s="300"/>
      <c r="I4" s="300"/>
      <c r="J4" s="300"/>
      <c r="K4" s="301"/>
    </row>
    <row r="5" spans="1:14">
      <c r="C5" s="55"/>
    </row>
    <row r="6" spans="1:14" ht="43.5">
      <c r="E6" s="260" t="s">
        <v>76</v>
      </c>
      <c r="F6" s="259" t="s">
        <v>221</v>
      </c>
      <c r="G6" s="259" t="s">
        <v>222</v>
      </c>
      <c r="H6" s="259" t="s">
        <v>223</v>
      </c>
      <c r="I6" s="259" t="s">
        <v>224</v>
      </c>
      <c r="J6" s="259" t="s">
        <v>185</v>
      </c>
      <c r="K6" s="259" t="s">
        <v>225</v>
      </c>
    </row>
    <row r="7" spans="1:14">
      <c r="C7" s="174" t="s">
        <v>220</v>
      </c>
      <c r="D7" s="70" t="s">
        <v>0</v>
      </c>
      <c r="E7" s="64" t="s">
        <v>4</v>
      </c>
      <c r="F7" s="64" t="s">
        <v>5</v>
      </c>
      <c r="G7" s="64" t="s">
        <v>6</v>
      </c>
      <c r="H7" s="64" t="s">
        <v>35</v>
      </c>
      <c r="I7" s="64" t="s">
        <v>36</v>
      </c>
      <c r="J7" s="64" t="s">
        <v>77</v>
      </c>
      <c r="K7" s="64" t="s">
        <v>78</v>
      </c>
    </row>
    <row r="8" spans="1:14" ht="15" customHeight="1">
      <c r="B8" s="179"/>
      <c r="C8" s="250" t="s">
        <v>226</v>
      </c>
      <c r="D8" s="169">
        <v>1</v>
      </c>
      <c r="E8" s="332"/>
      <c r="F8" s="331"/>
      <c r="G8" s="332"/>
      <c r="H8" s="331"/>
      <c r="I8" s="332"/>
      <c r="J8" s="332"/>
      <c r="K8" s="332"/>
    </row>
    <row r="9" spans="1:14" ht="15" customHeight="1">
      <c r="B9" s="179"/>
      <c r="C9" s="250" t="s">
        <v>227</v>
      </c>
      <c r="D9" s="169">
        <v>2</v>
      </c>
      <c r="E9" s="332"/>
      <c r="F9" s="331"/>
      <c r="G9" s="332"/>
      <c r="H9" s="331"/>
      <c r="I9" s="332"/>
      <c r="J9" s="332"/>
      <c r="K9" s="332"/>
    </row>
    <row r="10" spans="1:14" ht="15" customHeight="1">
      <c r="B10" s="179"/>
      <c r="C10" s="250" t="s">
        <v>228</v>
      </c>
      <c r="D10" s="169">
        <v>3</v>
      </c>
      <c r="E10" s="332"/>
      <c r="F10" s="331"/>
      <c r="G10" s="332"/>
      <c r="H10" s="331"/>
      <c r="I10" s="332"/>
      <c r="J10" s="332"/>
      <c r="K10" s="332"/>
    </row>
    <row r="11" spans="1:14" ht="15" customHeight="1">
      <c r="B11" s="179"/>
      <c r="C11" s="250" t="s">
        <v>229</v>
      </c>
      <c r="D11" s="169">
        <v>4</v>
      </c>
      <c r="E11" s="332"/>
      <c r="F11" s="331"/>
      <c r="G11" s="332"/>
      <c r="H11" s="331"/>
      <c r="I11" s="332"/>
      <c r="J11" s="332"/>
      <c r="K11" s="332"/>
    </row>
    <row r="12" spans="1:14" ht="15" customHeight="1">
      <c r="B12" s="179"/>
      <c r="C12" s="250" t="s">
        <v>230</v>
      </c>
      <c r="D12" s="169">
        <v>5</v>
      </c>
      <c r="E12" s="332"/>
      <c r="F12" s="331"/>
      <c r="G12" s="332"/>
      <c r="H12" s="331"/>
      <c r="I12" s="332"/>
      <c r="J12" s="332"/>
      <c r="K12" s="332"/>
    </row>
    <row r="13" spans="1:14" ht="15" customHeight="1">
      <c r="B13" s="179"/>
      <c r="C13" s="250" t="s">
        <v>231</v>
      </c>
      <c r="D13" s="169">
        <v>6</v>
      </c>
      <c r="E13" s="332"/>
      <c r="F13" s="331"/>
      <c r="G13" s="332"/>
      <c r="H13" s="331"/>
      <c r="I13" s="332"/>
      <c r="J13" s="332"/>
      <c r="K13" s="332"/>
    </row>
    <row r="14" spans="1:14" ht="15" customHeight="1">
      <c r="B14" s="179"/>
      <c r="C14" s="250" t="s">
        <v>232</v>
      </c>
      <c r="D14" s="169">
        <v>7</v>
      </c>
      <c r="E14" s="332"/>
      <c r="F14" s="331"/>
      <c r="G14" s="332"/>
      <c r="H14" s="331"/>
      <c r="I14" s="332"/>
      <c r="J14" s="332"/>
      <c r="K14" s="332"/>
    </row>
    <row r="15" spans="1:14" ht="15" customHeight="1">
      <c r="B15" s="179"/>
      <c r="C15" s="250" t="s">
        <v>233</v>
      </c>
      <c r="D15" s="169">
        <v>8</v>
      </c>
      <c r="E15" s="332"/>
      <c r="F15" s="331"/>
      <c r="G15" s="332"/>
      <c r="H15" s="331"/>
      <c r="I15" s="332"/>
      <c r="J15" s="332"/>
      <c r="K15" s="332"/>
    </row>
    <row r="16" spans="1:14" ht="15" customHeight="1">
      <c r="B16" s="271" t="s">
        <v>955</v>
      </c>
      <c r="C16" s="270"/>
      <c r="D16" s="169" t="s">
        <v>128</v>
      </c>
      <c r="E16" s="332"/>
      <c r="F16" s="331"/>
      <c r="G16" s="332"/>
      <c r="H16" s="331"/>
      <c r="I16" s="332"/>
      <c r="J16" s="332"/>
      <c r="K16" s="332"/>
    </row>
    <row r="18" spans="2:21">
      <c r="B18" s="19"/>
    </row>
    <row r="27" spans="2:21" ht="23.5">
      <c r="P27" s="16"/>
      <c r="Q27" s="20"/>
      <c r="R27" s="20"/>
      <c r="S27" s="20"/>
      <c r="T27" s="20"/>
      <c r="U27" s="20"/>
    </row>
    <row r="28" spans="2:21">
      <c r="P28" s="17"/>
    </row>
  </sheetData>
  <mergeCells count="2">
    <mergeCell ref="C4:D4"/>
    <mergeCell ref="B2:K2"/>
  </mergeCells>
  <pageMargins left="0.70866141732283472" right="0.70866141732283472" top="0.74803149606299213" bottom="0.74803149606299213" header="0.31496062992125984" footer="0.31496062992125984"/>
  <pageSetup paperSize="9" scale="95" fitToWidth="0" fitToHeight="0" orientation="landscape" r:id="rId1"/>
  <headerFooter>
    <oddHeader>&amp;CEN
Annex XXV</oddHeader>
    <oddFooter>&amp;C&amp;"Calibri"&amp;11&amp;K000000&amp;P_x000D_&amp;1#&amp;"Calibri"&amp;10&amp;K000000Internal</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7BFFA-6045-41C4-B371-CD2ADFBAC205}">
  <sheetPr codeName="Sheet64"/>
  <dimension ref="A1:K17"/>
  <sheetViews>
    <sheetView showGridLines="0" zoomScale="80" zoomScaleNormal="80" workbookViewId="0"/>
  </sheetViews>
  <sheetFormatPr defaultColWidth="9.1796875" defaultRowHeight="14.5"/>
  <cols>
    <col min="1" max="1" width="2.54296875" style="34" customWidth="1"/>
    <col min="2" max="2" width="29.26953125" style="34" customWidth="1"/>
    <col min="3" max="3" width="7.54296875" style="34" customWidth="1"/>
    <col min="4" max="4" width="30.1796875" style="34" bestFit="1" customWidth="1"/>
    <col min="5" max="11" width="18.54296875" style="34" customWidth="1"/>
    <col min="12" max="16384" width="9.1796875" style="34"/>
  </cols>
  <sheetData>
    <row r="1" spans="1:11" ht="10.15" customHeight="1">
      <c r="C1" s="11"/>
    </row>
    <row r="2" spans="1:11" ht="28" customHeight="1">
      <c r="A2" s="2"/>
      <c r="B2" s="446" t="s">
        <v>807</v>
      </c>
      <c r="C2" s="446"/>
      <c r="D2" s="446"/>
      <c r="E2" s="446"/>
      <c r="F2" s="446"/>
      <c r="G2" s="446"/>
      <c r="H2" s="446"/>
      <c r="I2" s="446"/>
      <c r="J2" s="446"/>
      <c r="K2" s="446"/>
    </row>
    <row r="3" spans="1:11" ht="14.5" customHeight="1">
      <c r="B3" s="244" t="s">
        <v>1</v>
      </c>
    </row>
    <row r="4" spans="1:11">
      <c r="B4" s="49"/>
    </row>
    <row r="5" spans="1:11" ht="15" customHeight="1">
      <c r="D5" s="481" t="s">
        <v>234</v>
      </c>
      <c r="E5" s="481"/>
      <c r="F5" s="481"/>
      <c r="G5" s="481"/>
      <c r="H5" s="482" t="s">
        <v>235</v>
      </c>
      <c r="I5" s="483"/>
      <c r="J5" s="483"/>
      <c r="K5" s="484"/>
    </row>
    <row r="6" spans="1:11" ht="21" customHeight="1">
      <c r="A6" s="8"/>
      <c r="C6" s="8"/>
      <c r="D6" s="481" t="s">
        <v>236</v>
      </c>
      <c r="E6" s="481"/>
      <c r="F6" s="481" t="s">
        <v>237</v>
      </c>
      <c r="G6" s="481"/>
      <c r="H6" s="482" t="s">
        <v>236</v>
      </c>
      <c r="I6" s="484"/>
      <c r="J6" s="482" t="s">
        <v>237</v>
      </c>
      <c r="K6" s="484"/>
    </row>
    <row r="7" spans="1:11">
      <c r="A7" s="8"/>
      <c r="B7" s="49"/>
      <c r="C7" s="8"/>
      <c r="D7" s="151" t="s">
        <v>238</v>
      </c>
      <c r="E7" s="151" t="s">
        <v>239</v>
      </c>
      <c r="F7" s="151" t="s">
        <v>238</v>
      </c>
      <c r="G7" s="151" t="s">
        <v>239</v>
      </c>
      <c r="H7" s="74" t="s">
        <v>238</v>
      </c>
      <c r="I7" s="74" t="s">
        <v>239</v>
      </c>
      <c r="J7" s="74" t="s">
        <v>238</v>
      </c>
      <c r="K7" s="74" t="s">
        <v>239</v>
      </c>
    </row>
    <row r="8" spans="1:11">
      <c r="A8" s="8"/>
      <c r="B8" s="178"/>
      <c r="C8" s="70" t="s">
        <v>0</v>
      </c>
      <c r="D8" s="71" t="s">
        <v>4</v>
      </c>
      <c r="E8" s="71" t="s">
        <v>5</v>
      </c>
      <c r="F8" s="71" t="s">
        <v>6</v>
      </c>
      <c r="G8" s="71" t="s">
        <v>35</v>
      </c>
      <c r="H8" s="71" t="s">
        <v>36</v>
      </c>
      <c r="I8" s="71" t="s">
        <v>77</v>
      </c>
      <c r="J8" s="71" t="s">
        <v>78</v>
      </c>
      <c r="K8" s="71" t="s">
        <v>79</v>
      </c>
    </row>
    <row r="9" spans="1:11">
      <c r="B9" s="109" t="s">
        <v>240</v>
      </c>
      <c r="C9" s="168">
        <v>1</v>
      </c>
      <c r="D9" s="332"/>
      <c r="E9" s="332">
        <v>60159683.630000003</v>
      </c>
      <c r="F9" s="332"/>
      <c r="G9" s="332">
        <v>932024093.33000004</v>
      </c>
      <c r="H9" s="332"/>
      <c r="I9" s="332"/>
      <c r="J9" s="332"/>
      <c r="K9" s="332"/>
    </row>
    <row r="10" spans="1:11">
      <c r="B10" s="109" t="s">
        <v>241</v>
      </c>
      <c r="C10" s="168">
        <v>2</v>
      </c>
      <c r="D10" s="332"/>
      <c r="E10" s="332">
        <v>1584348.1949</v>
      </c>
      <c r="F10" s="332"/>
      <c r="G10" s="332">
        <v>334459.61210000003</v>
      </c>
      <c r="H10" s="332"/>
      <c r="I10" s="332"/>
      <c r="J10" s="332"/>
      <c r="K10" s="332"/>
    </row>
    <row r="11" spans="1:11">
      <c r="B11" s="109" t="s">
        <v>242</v>
      </c>
      <c r="C11" s="168">
        <v>3</v>
      </c>
      <c r="D11" s="332"/>
      <c r="E11" s="332"/>
      <c r="F11" s="332"/>
      <c r="G11" s="332"/>
      <c r="H11" s="332"/>
      <c r="I11" s="332"/>
      <c r="J11" s="332"/>
      <c r="K11" s="332"/>
    </row>
    <row r="12" spans="1:11">
      <c r="B12" s="109" t="s">
        <v>243</v>
      </c>
      <c r="C12" s="168">
        <v>4</v>
      </c>
      <c r="D12" s="332"/>
      <c r="E12" s="332"/>
      <c r="F12" s="332"/>
      <c r="G12" s="332"/>
      <c r="H12" s="332"/>
      <c r="I12" s="332"/>
      <c r="J12" s="332"/>
      <c r="K12" s="332"/>
    </row>
    <row r="13" spans="1:11">
      <c r="B13" s="109" t="s">
        <v>244</v>
      </c>
      <c r="C13" s="168">
        <v>5</v>
      </c>
      <c r="D13" s="332"/>
      <c r="E13" s="332"/>
      <c r="F13" s="332"/>
      <c r="G13" s="332"/>
      <c r="H13" s="332"/>
      <c r="I13" s="332"/>
      <c r="J13" s="332"/>
      <c r="K13" s="332"/>
    </row>
    <row r="14" spans="1:11">
      <c r="B14" s="109" t="s">
        <v>245</v>
      </c>
      <c r="C14" s="168">
        <v>6</v>
      </c>
      <c r="D14" s="332"/>
      <c r="E14" s="332"/>
      <c r="F14" s="332"/>
      <c r="G14" s="332"/>
      <c r="H14" s="332"/>
      <c r="I14" s="332"/>
      <c r="J14" s="332"/>
      <c r="K14" s="332"/>
    </row>
    <row r="15" spans="1:11">
      <c r="B15" s="109" t="s">
        <v>246</v>
      </c>
      <c r="C15" s="168">
        <v>7</v>
      </c>
      <c r="D15" s="332"/>
      <c r="E15" s="332"/>
      <c r="F15" s="332"/>
      <c r="G15" s="332"/>
      <c r="H15" s="332"/>
      <c r="I15" s="332"/>
      <c r="J15" s="332"/>
      <c r="K15" s="332"/>
    </row>
    <row r="16" spans="1:11">
      <c r="B16" s="109" t="s">
        <v>247</v>
      </c>
      <c r="C16" s="168">
        <v>8</v>
      </c>
      <c r="D16" s="332"/>
      <c r="E16" s="332"/>
      <c r="F16" s="332"/>
      <c r="G16" s="332"/>
      <c r="H16" s="332"/>
      <c r="I16" s="332"/>
      <c r="J16" s="332"/>
      <c r="K16" s="332">
        <v>278158937.02999997</v>
      </c>
    </row>
    <row r="17" spans="2:11">
      <c r="B17" s="99" t="s">
        <v>34</v>
      </c>
      <c r="C17" s="162">
        <v>9</v>
      </c>
      <c r="D17" s="332"/>
      <c r="E17" s="332">
        <v>61744031.824900001</v>
      </c>
      <c r="F17" s="332"/>
      <c r="G17" s="332">
        <v>932358552.94210005</v>
      </c>
      <c r="H17" s="332"/>
      <c r="I17" s="332"/>
      <c r="J17" s="332"/>
      <c r="K17" s="332">
        <v>278158937.02999997</v>
      </c>
    </row>
  </sheetData>
  <mergeCells count="7">
    <mergeCell ref="B2:K2"/>
    <mergeCell ref="D5:G5"/>
    <mergeCell ref="H5:K5"/>
    <mergeCell ref="D6:E6"/>
    <mergeCell ref="F6:G6"/>
    <mergeCell ref="H6:I6"/>
    <mergeCell ref="J6:K6"/>
  </mergeCells>
  <pageMargins left="0.70866141732283472" right="0.70866141732283472" top="0.74803149606299213" bottom="0.74803149606299213" header="0.31496062992125984" footer="0.31496062992125984"/>
  <pageSetup paperSize="9" scale="90" fitToWidth="0" fitToHeight="0" orientation="landscape" r:id="rId1"/>
  <headerFooter>
    <oddHeader>&amp;CEN
Annex XXV</oddHeader>
    <oddFooter>&amp;C&amp;"Calibri"&amp;11&amp;K000000&amp;P_x000D_&amp;1#&amp;"Calibri"&amp;10&amp;K000000Internal</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BCE51-BF17-4D72-9C1A-55235BEC654E}">
  <sheetPr codeName="Sheet67">
    <pageSetUpPr fitToPage="1"/>
  </sheetPr>
  <dimension ref="A1:E26"/>
  <sheetViews>
    <sheetView showGridLines="0" zoomScale="80" zoomScaleNormal="80" workbookViewId="0"/>
  </sheetViews>
  <sheetFormatPr defaultColWidth="9.1796875" defaultRowHeight="14.5"/>
  <cols>
    <col min="1" max="1" width="2.54296875" style="8" customWidth="1"/>
    <col min="2" max="2" width="86.7265625" style="8" customWidth="1"/>
    <col min="3" max="3" width="7.54296875" style="8" customWidth="1"/>
    <col min="4" max="5" width="18.54296875" style="8" customWidth="1"/>
    <col min="6" max="16384" width="9.1796875" style="8"/>
  </cols>
  <sheetData>
    <row r="1" spans="1:5" ht="10.15" customHeight="1">
      <c r="C1" s="11"/>
    </row>
    <row r="2" spans="1:5" ht="28" customHeight="1">
      <c r="A2" s="11"/>
      <c r="B2" s="446" t="s">
        <v>808</v>
      </c>
      <c r="C2" s="446"/>
      <c r="D2" s="446"/>
      <c r="E2" s="446"/>
    </row>
    <row r="3" spans="1:5" ht="14.5" customHeight="1">
      <c r="A3" s="167"/>
      <c r="B3" s="244" t="s">
        <v>1</v>
      </c>
      <c r="C3" s="167"/>
      <c r="D3" s="167"/>
      <c r="E3" s="167"/>
    </row>
    <row r="4" spans="1:5" ht="20.149999999999999" customHeight="1">
      <c r="A4" s="167"/>
      <c r="B4" s="33"/>
    </row>
    <row r="5" spans="1:5">
      <c r="A5" s="167"/>
      <c r="B5" s="33"/>
      <c r="C5" s="13"/>
      <c r="D5" s="74" t="s">
        <v>248</v>
      </c>
      <c r="E5" s="74" t="s">
        <v>185</v>
      </c>
    </row>
    <row r="6" spans="1:5">
      <c r="A6" s="167"/>
      <c r="B6" s="33"/>
      <c r="C6" s="70" t="s">
        <v>0</v>
      </c>
      <c r="D6" s="64" t="s">
        <v>4</v>
      </c>
      <c r="E6" s="64" t="s">
        <v>5</v>
      </c>
    </row>
    <row r="7" spans="1:5">
      <c r="B7" s="122" t="s">
        <v>249</v>
      </c>
      <c r="C7" s="64">
        <v>1</v>
      </c>
      <c r="D7" s="303"/>
      <c r="E7" s="332">
        <v>9679832.6651000008</v>
      </c>
    </row>
    <row r="8" spans="1:5">
      <c r="B8" s="62" t="s">
        <v>250</v>
      </c>
      <c r="C8" s="64">
        <v>2</v>
      </c>
      <c r="D8" s="332">
        <v>208056147.82949999</v>
      </c>
      <c r="E8" s="332">
        <v>4161122.9566000002</v>
      </c>
    </row>
    <row r="9" spans="1:5">
      <c r="B9" s="62" t="s">
        <v>251</v>
      </c>
      <c r="C9" s="64">
        <v>3</v>
      </c>
      <c r="D9" s="332">
        <v>208056147.82949999</v>
      </c>
      <c r="E9" s="332">
        <v>4161122.9566000002</v>
      </c>
    </row>
    <row r="10" spans="1:5">
      <c r="B10" s="62" t="s">
        <v>252</v>
      </c>
      <c r="C10" s="64">
        <v>4</v>
      </c>
      <c r="D10" s="332"/>
      <c r="E10" s="332"/>
    </row>
    <row r="11" spans="1:5">
      <c r="B11" s="62" t="s">
        <v>253</v>
      </c>
      <c r="C11" s="64">
        <v>5</v>
      </c>
      <c r="D11" s="332"/>
      <c r="E11" s="332"/>
    </row>
    <row r="12" spans="1:5">
      <c r="B12" s="62" t="s">
        <v>254</v>
      </c>
      <c r="C12" s="64">
        <v>6</v>
      </c>
      <c r="D12" s="332"/>
      <c r="E12" s="332"/>
    </row>
    <row r="13" spans="1:5">
      <c r="B13" s="62" t="s">
        <v>255</v>
      </c>
      <c r="C13" s="64">
        <v>7</v>
      </c>
      <c r="D13" s="332"/>
      <c r="E13" s="303"/>
    </row>
    <row r="14" spans="1:5">
      <c r="B14" s="62" t="s">
        <v>256</v>
      </c>
      <c r="C14" s="64">
        <v>8</v>
      </c>
      <c r="D14" s="332">
        <v>269644160.24000001</v>
      </c>
      <c r="E14" s="332">
        <v>5392883.2048000004</v>
      </c>
    </row>
    <row r="15" spans="1:5">
      <c r="B15" s="62" t="s">
        <v>257</v>
      </c>
      <c r="C15" s="64">
        <v>9</v>
      </c>
      <c r="D15" s="332">
        <v>2499812.5</v>
      </c>
      <c r="E15" s="332">
        <v>125826.5037</v>
      </c>
    </row>
    <row r="16" spans="1:5">
      <c r="B16" s="62" t="s">
        <v>258</v>
      </c>
      <c r="C16" s="64">
        <v>10</v>
      </c>
      <c r="D16" s="332"/>
      <c r="E16" s="332"/>
    </row>
    <row r="17" spans="2:5">
      <c r="B17" s="176" t="s">
        <v>259</v>
      </c>
      <c r="C17" s="64">
        <v>11</v>
      </c>
      <c r="D17" s="303"/>
      <c r="E17" s="332"/>
    </row>
    <row r="18" spans="2:5">
      <c r="B18" s="62" t="s">
        <v>260</v>
      </c>
      <c r="C18" s="64">
        <v>12</v>
      </c>
      <c r="D18" s="332"/>
      <c r="E18" s="332"/>
    </row>
    <row r="19" spans="2:5">
      <c r="B19" s="62" t="s">
        <v>251</v>
      </c>
      <c r="C19" s="64">
        <v>13</v>
      </c>
      <c r="D19" s="332"/>
      <c r="E19" s="332"/>
    </row>
    <row r="20" spans="2:5">
      <c r="B20" s="62" t="s">
        <v>252</v>
      </c>
      <c r="C20" s="64">
        <v>14</v>
      </c>
      <c r="D20" s="332"/>
      <c r="E20" s="332"/>
    </row>
    <row r="21" spans="2:5">
      <c r="B21" s="62" t="s">
        <v>253</v>
      </c>
      <c r="C21" s="64">
        <v>15</v>
      </c>
      <c r="D21" s="332"/>
      <c r="E21" s="332"/>
    </row>
    <row r="22" spans="2:5">
      <c r="B22" s="62" t="s">
        <v>254</v>
      </c>
      <c r="C22" s="64">
        <v>16</v>
      </c>
      <c r="D22" s="332"/>
      <c r="E22" s="332"/>
    </row>
    <row r="23" spans="2:5">
      <c r="B23" s="62" t="s">
        <v>255</v>
      </c>
      <c r="C23" s="64">
        <v>17</v>
      </c>
      <c r="D23" s="332"/>
      <c r="E23" s="303"/>
    </row>
    <row r="24" spans="2:5">
      <c r="B24" s="62" t="s">
        <v>256</v>
      </c>
      <c r="C24" s="64">
        <v>18</v>
      </c>
      <c r="D24" s="332"/>
      <c r="E24" s="332"/>
    </row>
    <row r="25" spans="2:5">
      <c r="B25" s="62" t="s">
        <v>257</v>
      </c>
      <c r="C25" s="64">
        <v>19</v>
      </c>
      <c r="D25" s="332"/>
      <c r="E25" s="332"/>
    </row>
    <row r="26" spans="2:5">
      <c r="B26" s="62" t="s">
        <v>258</v>
      </c>
      <c r="C26" s="64">
        <v>20</v>
      </c>
      <c r="D26" s="332"/>
      <c r="E26" s="332"/>
    </row>
  </sheetData>
  <mergeCells count="1">
    <mergeCell ref="B2:E2"/>
  </mergeCells>
  <pageMargins left="0.70866141732283472" right="0.70866141732283472" top="0.74803149606299213" bottom="0.74803149606299213" header="0.31496062992125984" footer="0.31496062992125984"/>
  <pageSetup paperSize="9" scale="75" orientation="landscape" r:id="rId1"/>
  <headerFooter>
    <oddHeader>&amp;CEN 
Annex XXV</oddHeader>
    <oddFooter>&amp;C&amp;"Calibri"&amp;11&amp;K000000&amp;P_x000D_&amp;1#&amp;"Calibri"&amp;10&amp;K000000Internal</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16FD8-1E60-43CB-A06C-A288220F47D6}">
  <sheetPr codeName="Sheet70">
    <pageSetUpPr fitToPage="1"/>
  </sheetPr>
  <dimension ref="A1:R21"/>
  <sheetViews>
    <sheetView showGridLines="0" zoomScale="80" zoomScaleNormal="80" workbookViewId="0"/>
  </sheetViews>
  <sheetFormatPr defaultColWidth="9.1796875" defaultRowHeight="14.5"/>
  <cols>
    <col min="1" max="1" width="2.54296875" customWidth="1"/>
    <col min="2" max="2" width="28.1796875" customWidth="1"/>
    <col min="3" max="3" width="7.54296875" customWidth="1"/>
    <col min="4" max="18" width="18.54296875" customWidth="1"/>
  </cols>
  <sheetData>
    <row r="1" spans="1:18" ht="10.15" customHeight="1">
      <c r="A1" s="8"/>
    </row>
    <row r="2" spans="1:18" ht="28" customHeight="1">
      <c r="B2" s="446" t="s">
        <v>835</v>
      </c>
      <c r="C2" s="446"/>
      <c r="D2" s="446"/>
      <c r="E2" s="446"/>
      <c r="F2" s="446"/>
      <c r="G2" s="446"/>
      <c r="H2" s="446"/>
      <c r="I2" s="446"/>
      <c r="J2" s="446"/>
      <c r="K2" s="446"/>
      <c r="L2" s="446"/>
      <c r="M2" s="446"/>
      <c r="N2" s="446"/>
      <c r="O2" s="446"/>
      <c r="P2" s="446"/>
      <c r="Q2" s="446"/>
      <c r="R2" s="446"/>
    </row>
    <row r="3" spans="1:18" ht="14.5" customHeight="1">
      <c r="B3" s="244" t="s">
        <v>1</v>
      </c>
    </row>
    <row r="4" spans="1:18">
      <c r="A4" s="14"/>
    </row>
    <row r="5" spans="1:18">
      <c r="A5" s="14"/>
      <c r="D5" s="537" t="s">
        <v>133</v>
      </c>
      <c r="E5" s="537"/>
      <c r="F5" s="537"/>
      <c r="G5" s="537"/>
      <c r="H5" s="537"/>
      <c r="I5" s="537"/>
      <c r="J5" s="537"/>
      <c r="K5" s="537" t="s">
        <v>134</v>
      </c>
      <c r="L5" s="537"/>
      <c r="M5" s="537"/>
      <c r="N5" s="537"/>
      <c r="O5" s="537" t="s">
        <v>135</v>
      </c>
      <c r="P5" s="537"/>
      <c r="Q5" s="537"/>
      <c r="R5" s="537"/>
    </row>
    <row r="6" spans="1:18">
      <c r="A6" s="14"/>
      <c r="D6" s="538" t="s">
        <v>136</v>
      </c>
      <c r="E6" s="539"/>
      <c r="F6" s="539"/>
      <c r="G6" s="540"/>
      <c r="H6" s="541" t="s">
        <v>137</v>
      </c>
      <c r="I6" s="542"/>
      <c r="J6" s="368" t="s">
        <v>138</v>
      </c>
      <c r="K6" s="537" t="s">
        <v>136</v>
      </c>
      <c r="L6" s="537"/>
      <c r="M6" s="534" t="s">
        <v>137</v>
      </c>
      <c r="N6" s="368" t="s">
        <v>138</v>
      </c>
      <c r="O6" s="537" t="s">
        <v>136</v>
      </c>
      <c r="P6" s="537"/>
      <c r="Q6" s="534" t="s">
        <v>137</v>
      </c>
      <c r="R6" s="368" t="s">
        <v>138</v>
      </c>
    </row>
    <row r="7" spans="1:18">
      <c r="A7" s="14"/>
      <c r="D7" s="543" t="s">
        <v>139</v>
      </c>
      <c r="E7" s="544"/>
      <c r="F7" s="543" t="s">
        <v>140</v>
      </c>
      <c r="G7" s="544"/>
      <c r="H7" s="536"/>
      <c r="I7" s="534" t="s">
        <v>141</v>
      </c>
      <c r="J7" s="536"/>
      <c r="K7" s="534" t="s">
        <v>139</v>
      </c>
      <c r="L7" s="534" t="s">
        <v>140</v>
      </c>
      <c r="M7" s="536"/>
      <c r="N7" s="536"/>
      <c r="O7" s="534" t="s">
        <v>139</v>
      </c>
      <c r="P7" s="534" t="s">
        <v>140</v>
      </c>
      <c r="Q7" s="536"/>
      <c r="R7" s="536"/>
    </row>
    <row r="8" spans="1:18">
      <c r="A8" s="14"/>
      <c r="D8" s="185"/>
      <c r="E8" s="367" t="s">
        <v>141</v>
      </c>
      <c r="F8" s="185"/>
      <c r="G8" s="367" t="s">
        <v>141</v>
      </c>
      <c r="H8" s="535"/>
      <c r="I8" s="535"/>
      <c r="J8" s="535"/>
      <c r="K8" s="535"/>
      <c r="L8" s="535"/>
      <c r="M8" s="535"/>
      <c r="N8" s="535"/>
      <c r="O8" s="535"/>
      <c r="P8" s="535"/>
      <c r="Q8" s="535"/>
      <c r="R8" s="535"/>
    </row>
    <row r="9" spans="1:18">
      <c r="A9" s="14"/>
      <c r="B9" s="15"/>
      <c r="C9" s="70" t="s">
        <v>0</v>
      </c>
      <c r="D9" s="366" t="s">
        <v>4</v>
      </c>
      <c r="E9" s="366" t="s">
        <v>5</v>
      </c>
      <c r="F9" s="366" t="s">
        <v>6</v>
      </c>
      <c r="G9" s="366" t="s">
        <v>35</v>
      </c>
      <c r="H9" s="366" t="s">
        <v>36</v>
      </c>
      <c r="I9" s="366" t="s">
        <v>77</v>
      </c>
      <c r="J9" s="366" t="s">
        <v>78</v>
      </c>
      <c r="K9" s="366" t="s">
        <v>79</v>
      </c>
      <c r="L9" s="366" t="s">
        <v>82</v>
      </c>
      <c r="M9" s="366" t="s">
        <v>83</v>
      </c>
      <c r="N9" s="366" t="s">
        <v>84</v>
      </c>
      <c r="O9" s="366" t="s">
        <v>85</v>
      </c>
      <c r="P9" s="366" t="s">
        <v>86</v>
      </c>
      <c r="Q9" s="366" t="s">
        <v>131</v>
      </c>
      <c r="R9" s="366" t="s">
        <v>132</v>
      </c>
    </row>
    <row r="10" spans="1:18">
      <c r="B10" s="159" t="s">
        <v>142</v>
      </c>
      <c r="C10" s="117">
        <v>1</v>
      </c>
      <c r="D10" s="383"/>
      <c r="E10" s="383"/>
      <c r="F10" s="383"/>
      <c r="G10" s="383"/>
      <c r="H10" s="383">
        <v>541897487.55999994</v>
      </c>
      <c r="I10" s="383">
        <v>541897487.55999994</v>
      </c>
      <c r="J10" s="383">
        <v>541897487.55999994</v>
      </c>
      <c r="K10" s="383"/>
      <c r="L10" s="383"/>
      <c r="M10" s="383"/>
      <c r="N10" s="383"/>
      <c r="O10" s="383"/>
      <c r="P10" s="383"/>
      <c r="Q10" s="383"/>
      <c r="R10" s="383"/>
    </row>
    <row r="11" spans="1:18">
      <c r="B11" s="272" t="s">
        <v>143</v>
      </c>
      <c r="C11" s="366">
        <v>2</v>
      </c>
      <c r="D11" s="383"/>
      <c r="E11" s="383"/>
      <c r="F11" s="383"/>
      <c r="G11" s="383"/>
      <c r="H11" s="383">
        <v>541897487.55999994</v>
      </c>
      <c r="I11" s="383">
        <v>541897487.55999994</v>
      </c>
      <c r="J11" s="383">
        <v>541897487.55999994</v>
      </c>
      <c r="K11" s="383"/>
      <c r="L11" s="383"/>
      <c r="M11" s="383"/>
      <c r="N11" s="383"/>
      <c r="O11" s="383"/>
      <c r="P11" s="383"/>
      <c r="Q11" s="383"/>
      <c r="R11" s="383"/>
    </row>
    <row r="12" spans="1:18">
      <c r="B12" s="189" t="s">
        <v>144</v>
      </c>
      <c r="C12" s="366">
        <v>3</v>
      </c>
      <c r="D12" s="383"/>
      <c r="E12" s="383"/>
      <c r="F12" s="383"/>
      <c r="G12" s="383"/>
      <c r="H12" s="383">
        <v>541897487.55999994</v>
      </c>
      <c r="I12" s="383">
        <v>541897487.55999994</v>
      </c>
      <c r="J12" s="383">
        <v>541897487.55999994</v>
      </c>
      <c r="K12" s="383"/>
      <c r="L12" s="383"/>
      <c r="M12" s="383"/>
      <c r="N12" s="383"/>
      <c r="O12" s="383"/>
      <c r="P12" s="383"/>
      <c r="Q12" s="383"/>
      <c r="R12" s="383"/>
    </row>
    <row r="13" spans="1:18">
      <c r="B13" s="189" t="s">
        <v>145</v>
      </c>
      <c r="C13" s="366">
        <v>4</v>
      </c>
      <c r="D13" s="383"/>
      <c r="E13" s="383"/>
      <c r="F13" s="383"/>
      <c r="G13" s="383"/>
      <c r="H13" s="383"/>
      <c r="I13" s="383"/>
      <c r="J13" s="383"/>
      <c r="K13" s="383"/>
      <c r="L13" s="383"/>
      <c r="M13" s="383"/>
      <c r="N13" s="383"/>
      <c r="O13" s="383"/>
      <c r="P13" s="383"/>
      <c r="Q13" s="383"/>
      <c r="R13" s="383"/>
    </row>
    <row r="14" spans="1:18">
      <c r="B14" s="189" t="s">
        <v>146</v>
      </c>
      <c r="C14" s="366">
        <v>5</v>
      </c>
      <c r="D14" s="383"/>
      <c r="E14" s="383"/>
      <c r="F14" s="383"/>
      <c r="G14" s="383"/>
      <c r="H14" s="383"/>
      <c r="I14" s="383"/>
      <c r="J14" s="383"/>
      <c r="K14" s="383"/>
      <c r="L14" s="383"/>
      <c r="M14" s="383"/>
      <c r="N14" s="383"/>
      <c r="O14" s="383"/>
      <c r="P14" s="383"/>
      <c r="Q14" s="383"/>
      <c r="R14" s="383"/>
    </row>
    <row r="15" spans="1:18">
      <c r="B15" s="189" t="s">
        <v>147</v>
      </c>
      <c r="C15" s="366">
        <v>6</v>
      </c>
      <c r="D15" s="383"/>
      <c r="E15" s="383"/>
      <c r="F15" s="383"/>
      <c r="G15" s="383"/>
      <c r="H15" s="383"/>
      <c r="I15" s="383"/>
      <c r="J15" s="383"/>
      <c r="K15" s="383"/>
      <c r="L15" s="383"/>
      <c r="M15" s="383"/>
      <c r="N15" s="383"/>
      <c r="O15" s="383"/>
      <c r="P15" s="383"/>
      <c r="Q15" s="383"/>
      <c r="R15" s="383"/>
    </row>
    <row r="16" spans="1:18">
      <c r="B16" s="273" t="s">
        <v>148</v>
      </c>
      <c r="C16" s="366">
        <v>7</v>
      </c>
      <c r="D16" s="383"/>
      <c r="E16" s="383"/>
      <c r="F16" s="383"/>
      <c r="G16" s="383"/>
      <c r="H16" s="383"/>
      <c r="I16" s="383"/>
      <c r="J16" s="383"/>
      <c r="K16" s="383"/>
      <c r="L16" s="383"/>
      <c r="M16" s="383"/>
      <c r="N16" s="383"/>
      <c r="O16" s="383"/>
      <c r="P16" s="383"/>
      <c r="Q16" s="383"/>
      <c r="R16" s="383"/>
    </row>
    <row r="17" spans="2:18">
      <c r="B17" s="189" t="s">
        <v>149</v>
      </c>
      <c r="C17" s="366">
        <v>8</v>
      </c>
      <c r="D17" s="383"/>
      <c r="E17" s="383"/>
      <c r="F17" s="383"/>
      <c r="G17" s="383"/>
      <c r="H17" s="383"/>
      <c r="I17" s="383"/>
      <c r="J17" s="383"/>
      <c r="K17" s="383"/>
      <c r="L17" s="383"/>
      <c r="M17" s="383"/>
      <c r="N17" s="383"/>
      <c r="O17" s="383"/>
      <c r="P17" s="383"/>
      <c r="Q17" s="383"/>
      <c r="R17" s="383"/>
    </row>
    <row r="18" spans="2:18">
      <c r="B18" s="189" t="s">
        <v>150</v>
      </c>
      <c r="C18" s="366">
        <v>9</v>
      </c>
      <c r="D18" s="383"/>
      <c r="E18" s="383"/>
      <c r="F18" s="383"/>
      <c r="G18" s="383"/>
      <c r="H18" s="383"/>
      <c r="I18" s="383"/>
      <c r="J18" s="383"/>
      <c r="K18" s="383"/>
      <c r="L18" s="383"/>
      <c r="M18" s="383"/>
      <c r="N18" s="383"/>
      <c r="O18" s="383"/>
      <c r="P18" s="383"/>
      <c r="Q18" s="383"/>
      <c r="R18" s="383"/>
    </row>
    <row r="19" spans="2:18">
      <c r="B19" s="189" t="s">
        <v>151</v>
      </c>
      <c r="C19" s="366">
        <v>10</v>
      </c>
      <c r="D19" s="383"/>
      <c r="E19" s="383"/>
      <c r="F19" s="383"/>
      <c r="G19" s="383"/>
      <c r="H19" s="383"/>
      <c r="I19" s="383"/>
      <c r="J19" s="383"/>
      <c r="K19" s="383"/>
      <c r="L19" s="383"/>
      <c r="M19" s="383"/>
      <c r="N19" s="383"/>
      <c r="O19" s="383"/>
      <c r="P19" s="383"/>
      <c r="Q19" s="383"/>
      <c r="R19" s="383"/>
    </row>
    <row r="20" spans="2:18">
      <c r="B20" s="189" t="s">
        <v>152</v>
      </c>
      <c r="C20" s="366">
        <v>11</v>
      </c>
      <c r="D20" s="383"/>
      <c r="E20" s="383"/>
      <c r="F20" s="383"/>
      <c r="G20" s="383"/>
      <c r="H20" s="383"/>
      <c r="I20" s="383"/>
      <c r="J20" s="383"/>
      <c r="K20" s="383"/>
      <c r="L20" s="383"/>
      <c r="M20" s="383"/>
      <c r="N20" s="383"/>
      <c r="O20" s="383"/>
      <c r="P20" s="383"/>
      <c r="Q20" s="383"/>
      <c r="R20" s="383"/>
    </row>
    <row r="21" spans="2:18">
      <c r="B21" s="189" t="s">
        <v>147</v>
      </c>
      <c r="C21" s="366">
        <v>12</v>
      </c>
      <c r="D21" s="383"/>
      <c r="E21" s="383"/>
      <c r="F21" s="383"/>
      <c r="G21" s="383"/>
      <c r="H21" s="383"/>
      <c r="I21" s="383"/>
      <c r="J21" s="383"/>
      <c r="K21" s="383"/>
      <c r="L21" s="383"/>
      <c r="M21" s="383"/>
      <c r="N21" s="383"/>
      <c r="O21" s="383"/>
      <c r="P21" s="383"/>
      <c r="Q21" s="383"/>
      <c r="R21" s="383"/>
    </row>
  </sheetData>
  <mergeCells count="21">
    <mergeCell ref="K7:K8"/>
    <mergeCell ref="B2:R2"/>
    <mergeCell ref="D5:J5"/>
    <mergeCell ref="K5:N5"/>
    <mergeCell ref="O5:R5"/>
    <mergeCell ref="D6:G6"/>
    <mergeCell ref="H6:I6"/>
    <mergeCell ref="K6:L6"/>
    <mergeCell ref="M6:M8"/>
    <mergeCell ref="O6:P6"/>
    <mergeCell ref="Q6:Q8"/>
    <mergeCell ref="D7:E7"/>
    <mergeCell ref="F7:G7"/>
    <mergeCell ref="H7:H8"/>
    <mergeCell ref="I7:I8"/>
    <mergeCell ref="J7:J8"/>
    <mergeCell ref="L7:L8"/>
    <mergeCell ref="N7:N8"/>
    <mergeCell ref="O7:O8"/>
    <mergeCell ref="P7:P8"/>
    <mergeCell ref="R7:R8"/>
  </mergeCells>
  <pageMargins left="0.70866141732283472" right="0.70866141732283472" top="0.74803149606299213" bottom="0.74803149606299213" header="0.31496062992125984" footer="0.31496062992125984"/>
  <pageSetup paperSize="9" scale="37" orientation="landscape" cellComments="asDisplayed" r:id="rId1"/>
  <headerFooter>
    <oddHeader>&amp;CEN
Annex XXVII</oddHeader>
    <oddFooter>&amp;C&amp;"Calibri"&amp;11&amp;K000000&amp;P_x000D_&amp;1#&amp;"Calibri"&amp;10&amp;K000000Internal</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A6857-52A4-4668-A676-5F70E6980A65}">
  <sheetPr codeName="Sheet72">
    <pageSetUpPr fitToPage="1"/>
  </sheetPr>
  <dimension ref="A1:T20"/>
  <sheetViews>
    <sheetView showGridLines="0" topLeftCell="J1" zoomScale="80" zoomScaleNormal="80" workbookViewId="0">
      <selection activeCell="T7" sqref="T7"/>
    </sheetView>
  </sheetViews>
  <sheetFormatPr defaultColWidth="9.1796875" defaultRowHeight="14.5"/>
  <cols>
    <col min="1" max="1" width="2.54296875" style="34" customWidth="1"/>
    <col min="2" max="2" width="28.1796875" style="34" customWidth="1"/>
    <col min="3" max="3" width="7.54296875" style="34" customWidth="1"/>
    <col min="4" max="20" width="18.54296875" style="34" customWidth="1"/>
    <col min="21" max="16384" width="9.1796875" style="34"/>
  </cols>
  <sheetData>
    <row r="1" spans="1:20" ht="10.15" customHeight="1"/>
    <row r="2" spans="1:20" ht="28" customHeight="1">
      <c r="B2" s="446" t="s">
        <v>836</v>
      </c>
      <c r="C2" s="446"/>
      <c r="D2" s="446"/>
      <c r="E2" s="446"/>
      <c r="F2" s="446"/>
      <c r="G2" s="446"/>
      <c r="H2" s="446"/>
      <c r="I2" s="446"/>
      <c r="J2" s="446"/>
      <c r="K2" s="446"/>
      <c r="L2" s="446"/>
      <c r="M2" s="446"/>
      <c r="N2" s="446"/>
      <c r="O2" s="446"/>
      <c r="P2" s="446"/>
      <c r="Q2" s="446"/>
      <c r="R2" s="446"/>
      <c r="S2" s="446"/>
      <c r="T2" s="446"/>
    </row>
    <row r="3" spans="1:20" ht="14.5" customHeight="1">
      <c r="B3" s="244" t="s">
        <v>1</v>
      </c>
    </row>
    <row r="4" spans="1:20">
      <c r="A4" s="8"/>
      <c r="B4" s="8"/>
    </row>
    <row r="5" spans="1:20">
      <c r="A5" s="8"/>
      <c r="B5" s="8"/>
      <c r="C5" s="8"/>
      <c r="D5" s="545" t="s">
        <v>155</v>
      </c>
      <c r="E5" s="537"/>
      <c r="F5" s="537"/>
      <c r="G5" s="537"/>
      <c r="H5" s="537"/>
      <c r="I5" s="537" t="s">
        <v>156</v>
      </c>
      <c r="J5" s="537"/>
      <c r="K5" s="537"/>
      <c r="L5" s="537"/>
      <c r="M5" s="537" t="s">
        <v>157</v>
      </c>
      <c r="N5" s="537"/>
      <c r="O5" s="537"/>
      <c r="P5" s="537"/>
      <c r="Q5" s="537" t="s">
        <v>158</v>
      </c>
      <c r="R5" s="537"/>
      <c r="S5" s="537"/>
      <c r="T5" s="537"/>
    </row>
    <row r="6" spans="1:20" s="37" customFormat="1" ht="29">
      <c r="A6" s="14"/>
      <c r="B6" s="14"/>
      <c r="C6" s="14"/>
      <c r="D6" s="156" t="s">
        <v>159</v>
      </c>
      <c r="E6" s="156" t="s">
        <v>160</v>
      </c>
      <c r="F6" s="156" t="s">
        <v>161</v>
      </c>
      <c r="G6" s="156" t="s">
        <v>162</v>
      </c>
      <c r="H6" s="156" t="s">
        <v>163</v>
      </c>
      <c r="I6" s="156" t="s">
        <v>164</v>
      </c>
      <c r="J6" s="156" t="s">
        <v>165</v>
      </c>
      <c r="K6" s="156" t="s">
        <v>166</v>
      </c>
      <c r="L6" s="187" t="s">
        <v>167</v>
      </c>
      <c r="M6" s="156" t="s">
        <v>164</v>
      </c>
      <c r="N6" s="156" t="s">
        <v>165</v>
      </c>
      <c r="O6" s="156" t="s">
        <v>166</v>
      </c>
      <c r="P6" s="187" t="s">
        <v>168</v>
      </c>
      <c r="Q6" s="156" t="s">
        <v>164</v>
      </c>
      <c r="R6" s="156" t="s">
        <v>165</v>
      </c>
      <c r="S6" s="156" t="s">
        <v>166</v>
      </c>
      <c r="T6" s="187" t="s">
        <v>168</v>
      </c>
    </row>
    <row r="7" spans="1:20" s="37" customFormat="1">
      <c r="A7" s="14"/>
      <c r="B7" s="14"/>
      <c r="C7" s="70" t="s">
        <v>0</v>
      </c>
      <c r="D7" s="160" t="s">
        <v>4</v>
      </c>
      <c r="E7" s="160" t="s">
        <v>5</v>
      </c>
      <c r="F7" s="160" t="s">
        <v>6</v>
      </c>
      <c r="G7" s="160" t="s">
        <v>35</v>
      </c>
      <c r="H7" s="160" t="s">
        <v>36</v>
      </c>
      <c r="I7" s="160" t="s">
        <v>77</v>
      </c>
      <c r="J7" s="160" t="s">
        <v>78</v>
      </c>
      <c r="K7" s="160" t="s">
        <v>79</v>
      </c>
      <c r="L7" s="160" t="s">
        <v>82</v>
      </c>
      <c r="M7" s="160" t="s">
        <v>83</v>
      </c>
      <c r="N7" s="160" t="s">
        <v>84</v>
      </c>
      <c r="O7" s="160" t="s">
        <v>85</v>
      </c>
      <c r="P7" s="160" t="s">
        <v>86</v>
      </c>
      <c r="Q7" s="160" t="s">
        <v>131</v>
      </c>
      <c r="R7" s="160" t="s">
        <v>132</v>
      </c>
      <c r="S7" s="160" t="s">
        <v>1650</v>
      </c>
      <c r="T7" s="160" t="s">
        <v>1651</v>
      </c>
    </row>
    <row r="8" spans="1:20">
      <c r="B8" s="188" t="s">
        <v>142</v>
      </c>
      <c r="C8" s="160">
        <v>1</v>
      </c>
      <c r="D8" s="332">
        <v>541897487.55999994</v>
      </c>
      <c r="E8" s="332"/>
      <c r="F8" s="332"/>
      <c r="G8" s="332"/>
      <c r="H8" s="383">
        <v>3171450.16</v>
      </c>
      <c r="I8" s="332">
        <v>541897487.55999994</v>
      </c>
      <c r="J8" s="332"/>
      <c r="K8" s="332"/>
      <c r="L8" s="383">
        <v>3171450.16</v>
      </c>
      <c r="M8" s="332">
        <v>80808905.609999999</v>
      </c>
      <c r="N8" s="332"/>
      <c r="O8" s="332"/>
      <c r="P8" s="332"/>
      <c r="Q8" s="332">
        <v>6464712.4488000004</v>
      </c>
      <c r="R8" s="332"/>
      <c r="S8" s="332"/>
      <c r="T8" s="332"/>
    </row>
    <row r="9" spans="1:20">
      <c r="B9" s="189" t="s">
        <v>169</v>
      </c>
      <c r="C9" s="160">
        <v>2</v>
      </c>
      <c r="D9" s="332"/>
      <c r="E9" s="332"/>
      <c r="F9" s="332"/>
      <c r="G9" s="332"/>
      <c r="H9" s="383"/>
      <c r="I9" s="332"/>
      <c r="J9" s="332"/>
      <c r="K9" s="332"/>
      <c r="L9" s="383"/>
      <c r="M9" s="332"/>
      <c r="N9" s="332"/>
      <c r="O9" s="332"/>
      <c r="P9" s="332"/>
      <c r="Q9" s="332"/>
      <c r="R9" s="332"/>
      <c r="S9" s="332"/>
      <c r="T9" s="332"/>
    </row>
    <row r="10" spans="1:20">
      <c r="B10" s="189" t="s">
        <v>170</v>
      </c>
      <c r="C10" s="160">
        <v>3</v>
      </c>
      <c r="D10" s="332"/>
      <c r="E10" s="332"/>
      <c r="F10" s="332"/>
      <c r="G10" s="332"/>
      <c r="H10" s="383"/>
      <c r="I10" s="332"/>
      <c r="J10" s="332"/>
      <c r="K10" s="332"/>
      <c r="L10" s="383"/>
      <c r="M10" s="332"/>
      <c r="N10" s="332"/>
      <c r="O10" s="332"/>
      <c r="P10" s="332"/>
      <c r="Q10" s="332"/>
      <c r="R10" s="332"/>
      <c r="S10" s="332"/>
      <c r="T10" s="332"/>
    </row>
    <row r="11" spans="1:20">
      <c r="B11" s="189" t="s">
        <v>171</v>
      </c>
      <c r="C11" s="160">
        <v>4</v>
      </c>
      <c r="D11" s="332"/>
      <c r="E11" s="332"/>
      <c r="F11" s="332"/>
      <c r="G11" s="332"/>
      <c r="H11" s="383"/>
      <c r="I11" s="332"/>
      <c r="J11" s="332"/>
      <c r="K11" s="332"/>
      <c r="L11" s="383"/>
      <c r="M11" s="332"/>
      <c r="N11" s="332"/>
      <c r="O11" s="332"/>
      <c r="P11" s="332"/>
      <c r="Q11" s="332"/>
      <c r="R11" s="332"/>
      <c r="S11" s="332"/>
      <c r="T11" s="332"/>
    </row>
    <row r="12" spans="1:20">
      <c r="B12" s="224" t="s">
        <v>172</v>
      </c>
      <c r="C12" s="160">
        <v>5</v>
      </c>
      <c r="D12" s="332"/>
      <c r="E12" s="332"/>
      <c r="F12" s="332"/>
      <c r="G12" s="332"/>
      <c r="H12" s="383"/>
      <c r="I12" s="332"/>
      <c r="J12" s="332"/>
      <c r="K12" s="332"/>
      <c r="L12" s="383"/>
      <c r="M12" s="332"/>
      <c r="N12" s="332"/>
      <c r="O12" s="332"/>
      <c r="P12" s="332"/>
      <c r="Q12" s="332"/>
      <c r="R12" s="332"/>
      <c r="S12" s="332"/>
      <c r="T12" s="332"/>
    </row>
    <row r="13" spans="1:20">
      <c r="B13" s="189" t="s">
        <v>173</v>
      </c>
      <c r="C13" s="160">
        <v>6</v>
      </c>
      <c r="D13" s="332"/>
      <c r="E13" s="332"/>
      <c r="F13" s="332"/>
      <c r="G13" s="332"/>
      <c r="H13" s="383"/>
      <c r="I13" s="332"/>
      <c r="J13" s="332"/>
      <c r="K13" s="332"/>
      <c r="L13" s="383"/>
      <c r="M13" s="332"/>
      <c r="N13" s="332"/>
      <c r="O13" s="332"/>
      <c r="P13" s="332"/>
      <c r="Q13" s="332"/>
      <c r="R13" s="332"/>
      <c r="S13" s="332"/>
      <c r="T13" s="332"/>
    </row>
    <row r="14" spans="1:20">
      <c r="B14" s="224" t="s">
        <v>172</v>
      </c>
      <c r="C14" s="160">
        <v>7</v>
      </c>
      <c r="D14" s="332"/>
      <c r="E14" s="332"/>
      <c r="F14" s="332"/>
      <c r="G14" s="332"/>
      <c r="H14" s="383"/>
      <c r="I14" s="332"/>
      <c r="J14" s="332"/>
      <c r="K14" s="332"/>
      <c r="L14" s="383"/>
      <c r="M14" s="332"/>
      <c r="N14" s="332"/>
      <c r="O14" s="332"/>
      <c r="P14" s="332"/>
      <c r="Q14" s="332"/>
      <c r="R14" s="332"/>
      <c r="S14" s="332"/>
      <c r="T14" s="332"/>
    </row>
    <row r="15" spans="1:20">
      <c r="B15" s="189" t="s">
        <v>174</v>
      </c>
      <c r="C15" s="160">
        <v>8</v>
      </c>
      <c r="D15" s="332"/>
      <c r="E15" s="332"/>
      <c r="F15" s="332"/>
      <c r="G15" s="332"/>
      <c r="H15" s="383"/>
      <c r="I15" s="332"/>
      <c r="J15" s="332"/>
      <c r="K15" s="332"/>
      <c r="L15" s="383"/>
      <c r="M15" s="332"/>
      <c r="N15" s="332"/>
      <c r="O15" s="332"/>
      <c r="P15" s="332"/>
      <c r="Q15" s="332"/>
      <c r="R15" s="332"/>
      <c r="S15" s="332"/>
      <c r="T15" s="332"/>
    </row>
    <row r="16" spans="1:20">
      <c r="B16" s="189" t="s">
        <v>175</v>
      </c>
      <c r="C16" s="160">
        <v>9</v>
      </c>
      <c r="D16" s="332">
        <v>541897487.55999994</v>
      </c>
      <c r="E16" s="332"/>
      <c r="F16" s="332"/>
      <c r="G16" s="332"/>
      <c r="H16" s="383">
        <v>3171450.16</v>
      </c>
      <c r="I16" s="332">
        <v>541897487.55999994</v>
      </c>
      <c r="J16" s="332"/>
      <c r="K16" s="332"/>
      <c r="L16" s="383">
        <v>3171450.16</v>
      </c>
      <c r="M16" s="332">
        <v>80808905.609999999</v>
      </c>
      <c r="N16" s="332"/>
      <c r="O16" s="332"/>
      <c r="P16" s="332"/>
      <c r="Q16" s="332">
        <v>6464712.4488000004</v>
      </c>
      <c r="R16" s="332"/>
      <c r="S16" s="332"/>
      <c r="T16" s="332"/>
    </row>
    <row r="17" spans="2:20">
      <c r="B17" s="189" t="s">
        <v>170</v>
      </c>
      <c r="C17" s="160">
        <v>10</v>
      </c>
      <c r="D17" s="332">
        <v>541897487.55999994</v>
      </c>
      <c r="E17" s="332"/>
      <c r="F17" s="332"/>
      <c r="G17" s="332"/>
      <c r="H17" s="383">
        <v>3171450.16</v>
      </c>
      <c r="I17" s="332">
        <v>541897487.55999994</v>
      </c>
      <c r="J17" s="332"/>
      <c r="K17" s="332"/>
      <c r="L17" s="383">
        <v>3171450.16</v>
      </c>
      <c r="M17" s="332">
        <v>80808905.609999999</v>
      </c>
      <c r="N17" s="332"/>
      <c r="O17" s="332"/>
      <c r="P17" s="332"/>
      <c r="Q17" s="332">
        <v>6464712.4488000004</v>
      </c>
      <c r="R17" s="332"/>
      <c r="S17" s="332"/>
      <c r="T17" s="332"/>
    </row>
    <row r="18" spans="2:20">
      <c r="B18" s="189" t="s">
        <v>171</v>
      </c>
      <c r="C18" s="160">
        <v>11</v>
      </c>
      <c r="D18" s="332">
        <v>541897487.55999994</v>
      </c>
      <c r="E18" s="332"/>
      <c r="F18" s="332"/>
      <c r="G18" s="332"/>
      <c r="H18" s="383">
        <v>3171450.16</v>
      </c>
      <c r="I18" s="332">
        <v>541897487.55999994</v>
      </c>
      <c r="J18" s="332"/>
      <c r="K18" s="332"/>
      <c r="L18" s="383">
        <v>3171450.16</v>
      </c>
      <c r="M18" s="332">
        <v>80808905.609999999</v>
      </c>
      <c r="N18" s="332"/>
      <c r="O18" s="332"/>
      <c r="P18" s="332"/>
      <c r="Q18" s="332">
        <v>6464712.4488000004</v>
      </c>
      <c r="R18" s="332"/>
      <c r="S18" s="332"/>
      <c r="T18" s="332"/>
    </row>
    <row r="19" spans="2:20">
      <c r="B19" s="189" t="s">
        <v>173</v>
      </c>
      <c r="C19" s="160">
        <v>12</v>
      </c>
      <c r="D19" s="332"/>
      <c r="E19" s="332"/>
      <c r="F19" s="332"/>
      <c r="G19" s="332"/>
      <c r="H19" s="332"/>
      <c r="I19" s="332"/>
      <c r="J19" s="332"/>
      <c r="K19" s="332"/>
      <c r="L19" s="332"/>
      <c r="M19" s="332"/>
      <c r="N19" s="332"/>
      <c r="O19" s="332"/>
      <c r="P19" s="332"/>
      <c r="Q19" s="332"/>
      <c r="R19" s="332"/>
      <c r="S19" s="332"/>
      <c r="T19" s="332"/>
    </row>
    <row r="20" spans="2:20">
      <c r="B20" s="189" t="s">
        <v>174</v>
      </c>
      <c r="C20" s="160">
        <v>13</v>
      </c>
      <c r="D20" s="332"/>
      <c r="E20" s="332"/>
      <c r="F20" s="332"/>
      <c r="G20" s="332"/>
      <c r="H20" s="332"/>
      <c r="I20" s="332"/>
      <c r="J20" s="332"/>
      <c r="K20" s="332"/>
      <c r="L20" s="332"/>
      <c r="M20" s="332"/>
      <c r="N20" s="332"/>
      <c r="O20" s="332"/>
      <c r="P20" s="332"/>
      <c r="Q20" s="332"/>
      <c r="R20" s="332"/>
      <c r="S20" s="332"/>
      <c r="T20" s="332"/>
    </row>
  </sheetData>
  <mergeCells count="5">
    <mergeCell ref="D5:H5"/>
    <mergeCell ref="I5:L5"/>
    <mergeCell ref="M5:P5"/>
    <mergeCell ref="Q5:T5"/>
    <mergeCell ref="B2:T2"/>
  </mergeCells>
  <pageMargins left="0.70866141732283472" right="0.70866141732283472" top="0.74803149606299213" bottom="0.74803149606299213" header="0.31496062992125984" footer="0.31496062992125984"/>
  <pageSetup paperSize="9" scale="37" orientation="landscape" cellComments="asDisplayed" r:id="rId1"/>
  <headerFooter>
    <oddHeader>&amp;CEN
Annex XXVII</oddHeader>
    <oddFooter>&amp;C&amp;"Calibri"&amp;11&amp;K000000&amp;P_x000D_&amp;1#&amp;"Calibri"&amp;10&amp;K000000Internal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27757-C2E4-44A6-948D-7A9B336F9F6E}">
  <sheetPr codeName="Sheet3"/>
  <dimension ref="A1:F128"/>
  <sheetViews>
    <sheetView showGridLines="0" zoomScale="70" zoomScaleNormal="70" workbookViewId="0">
      <selection activeCell="E101" sqref="E101"/>
    </sheetView>
  </sheetViews>
  <sheetFormatPr defaultColWidth="9" defaultRowHeight="14.5"/>
  <cols>
    <col min="1" max="1" width="2.54296875" style="34" customWidth="1"/>
    <col min="2" max="2" width="9" style="34"/>
    <col min="3" max="3" width="78.81640625" style="34" customWidth="1"/>
    <col min="4" max="4" width="7.54296875" style="1" customWidth="1"/>
    <col min="5" max="5" width="20.453125" style="34" customWidth="1"/>
    <col min="6" max="6" width="57" style="34" customWidth="1"/>
    <col min="7" max="16384" width="9" style="34"/>
  </cols>
  <sheetData>
    <row r="1" spans="2:6" ht="10.4" customHeight="1"/>
    <row r="2" spans="2:6" ht="27.75" customHeight="1">
      <c r="B2" s="446" t="s">
        <v>833</v>
      </c>
      <c r="C2" s="446"/>
      <c r="D2" s="446"/>
      <c r="E2" s="446"/>
      <c r="F2" s="446"/>
    </row>
    <row r="3" spans="2:6">
      <c r="B3" s="244" t="s">
        <v>1</v>
      </c>
    </row>
    <row r="5" spans="2:6" ht="29">
      <c r="B5" s="123"/>
      <c r="C5" s="124"/>
      <c r="D5" s="125"/>
      <c r="E5" s="72" t="s">
        <v>653</v>
      </c>
      <c r="F5" s="72" t="s">
        <v>771</v>
      </c>
    </row>
    <row r="6" spans="2:6">
      <c r="B6" s="94"/>
      <c r="C6" s="115"/>
      <c r="D6" s="70" t="s">
        <v>0</v>
      </c>
      <c r="E6" s="64" t="s">
        <v>4</v>
      </c>
      <c r="F6" s="64" t="s">
        <v>5</v>
      </c>
    </row>
    <row r="7" spans="2:6">
      <c r="B7" s="307" t="s">
        <v>654</v>
      </c>
      <c r="C7" s="292"/>
      <c r="D7" s="292"/>
      <c r="E7" s="292"/>
      <c r="F7" s="293"/>
    </row>
    <row r="8" spans="2:6">
      <c r="B8" s="447"/>
      <c r="C8" s="118" t="s">
        <v>655</v>
      </c>
      <c r="D8" s="102">
        <v>1</v>
      </c>
      <c r="E8" s="317">
        <v>636318241.47000003</v>
      </c>
      <c r="F8" s="312"/>
    </row>
    <row r="9" spans="2:6">
      <c r="B9" s="448"/>
      <c r="C9" s="118" t="s">
        <v>656</v>
      </c>
      <c r="D9" s="102" t="s">
        <v>767</v>
      </c>
      <c r="E9" s="385">
        <f>E8</f>
        <v>636318241.47000003</v>
      </c>
      <c r="F9" s="312"/>
    </row>
    <row r="10" spans="2:6">
      <c r="B10" s="448"/>
      <c r="C10" s="118" t="s">
        <v>657</v>
      </c>
      <c r="D10" s="102" t="s">
        <v>768</v>
      </c>
      <c r="E10" s="317"/>
      <c r="F10" s="312"/>
    </row>
    <row r="11" spans="2:6">
      <c r="B11" s="448"/>
      <c r="C11" s="118" t="s">
        <v>658</v>
      </c>
      <c r="D11" s="102" t="s">
        <v>769</v>
      </c>
      <c r="E11" s="317"/>
      <c r="F11" s="312"/>
    </row>
    <row r="12" spans="2:6">
      <c r="B12" s="448"/>
      <c r="C12" s="118" t="s">
        <v>659</v>
      </c>
      <c r="D12" s="102">
        <v>2</v>
      </c>
      <c r="E12" s="317">
        <v>525945476.30000001</v>
      </c>
      <c r="F12" s="312"/>
    </row>
    <row r="13" spans="2:6">
      <c r="B13" s="448"/>
      <c r="C13" s="118" t="s">
        <v>660</v>
      </c>
      <c r="D13" s="102">
        <v>3</v>
      </c>
      <c r="E13" s="317">
        <v>-27551381.98</v>
      </c>
      <c r="F13" s="312"/>
    </row>
    <row r="14" spans="2:6">
      <c r="B14" s="448"/>
      <c r="C14" s="118" t="s">
        <v>661</v>
      </c>
      <c r="D14" s="102" t="s">
        <v>897</v>
      </c>
      <c r="E14" s="317"/>
      <c r="F14" s="312"/>
    </row>
    <row r="15" spans="2:6" ht="29">
      <c r="B15" s="448"/>
      <c r="C15" s="118" t="s">
        <v>662</v>
      </c>
      <c r="D15" s="102">
        <v>4</v>
      </c>
      <c r="E15" s="317"/>
      <c r="F15" s="312"/>
    </row>
    <row r="16" spans="2:6">
      <c r="B16" s="448"/>
      <c r="C16" s="118" t="s">
        <v>663</v>
      </c>
      <c r="D16" s="102">
        <v>5</v>
      </c>
      <c r="E16" s="317"/>
      <c r="F16" s="312"/>
    </row>
    <row r="17" spans="2:6">
      <c r="B17" s="448"/>
      <c r="C17" s="118" t="s">
        <v>664</v>
      </c>
      <c r="D17" s="102" t="s">
        <v>898</v>
      </c>
      <c r="E17" s="317">
        <v>31498756.379999999</v>
      </c>
      <c r="F17" s="312"/>
    </row>
    <row r="18" spans="2:6">
      <c r="B18" s="448"/>
      <c r="C18" s="119" t="s">
        <v>665</v>
      </c>
      <c r="D18" s="117">
        <v>6</v>
      </c>
      <c r="E18" s="317">
        <v>1166211092.1700001</v>
      </c>
      <c r="F18" s="313"/>
    </row>
    <row r="19" spans="2:6">
      <c r="B19" s="287" t="s">
        <v>666</v>
      </c>
      <c r="C19" s="176"/>
      <c r="D19" s="176"/>
      <c r="E19" s="176"/>
      <c r="F19" s="314"/>
    </row>
    <row r="20" spans="2:6">
      <c r="B20" s="447"/>
      <c r="C20" s="120" t="s">
        <v>667</v>
      </c>
      <c r="D20" s="102">
        <v>7</v>
      </c>
      <c r="E20" s="317">
        <v>-278396.8762</v>
      </c>
      <c r="F20" s="312"/>
    </row>
    <row r="21" spans="2:6">
      <c r="B21" s="448"/>
      <c r="C21" s="120" t="s">
        <v>668</v>
      </c>
      <c r="D21" s="102">
        <v>8</v>
      </c>
      <c r="E21" s="317">
        <v>-11063166.4387</v>
      </c>
      <c r="F21" s="369" t="s">
        <v>1586</v>
      </c>
    </row>
    <row r="22" spans="2:6" ht="14.25" hidden="1" customHeight="1">
      <c r="B22" s="448"/>
      <c r="C22" s="120" t="s">
        <v>20</v>
      </c>
      <c r="D22" s="102">
        <v>9</v>
      </c>
      <c r="E22" s="317"/>
      <c r="F22" s="312"/>
    </row>
    <row r="23" spans="2:6" ht="43.5">
      <c r="B23" s="448"/>
      <c r="C23" s="120" t="s">
        <v>669</v>
      </c>
      <c r="D23" s="102">
        <v>10</v>
      </c>
      <c r="E23" s="317"/>
      <c r="F23" s="312"/>
    </row>
    <row r="24" spans="2:6" ht="29">
      <c r="B24" s="448"/>
      <c r="C24" s="120" t="s">
        <v>670</v>
      </c>
      <c r="D24" s="102">
        <v>11</v>
      </c>
      <c r="E24" s="317"/>
      <c r="F24" s="312"/>
    </row>
    <row r="25" spans="2:6">
      <c r="B25" s="448"/>
      <c r="C25" s="120" t="s">
        <v>671</v>
      </c>
      <c r="D25" s="102">
        <v>12</v>
      </c>
      <c r="E25" s="317">
        <v>-11304335.9608</v>
      </c>
      <c r="F25" s="312"/>
    </row>
    <row r="26" spans="2:6">
      <c r="B26" s="448"/>
      <c r="C26" s="120" t="s">
        <v>672</v>
      </c>
      <c r="D26" s="102">
        <v>13</v>
      </c>
      <c r="E26" s="317"/>
      <c r="F26" s="312"/>
    </row>
    <row r="27" spans="2:6" ht="29">
      <c r="B27" s="448"/>
      <c r="C27" s="120" t="s">
        <v>673</v>
      </c>
      <c r="D27" s="102">
        <v>14</v>
      </c>
      <c r="E27" s="317">
        <v>5598487.5499999998</v>
      </c>
      <c r="F27" s="312"/>
    </row>
    <row r="28" spans="2:6">
      <c r="B28" s="448"/>
      <c r="C28" s="120" t="s">
        <v>674</v>
      </c>
      <c r="D28" s="102">
        <v>15</v>
      </c>
      <c r="E28" s="317"/>
      <c r="F28" s="312"/>
    </row>
    <row r="29" spans="2:6" ht="14.5" customHeight="1">
      <c r="B29" s="448"/>
      <c r="C29" s="120" t="s">
        <v>675</v>
      </c>
      <c r="D29" s="102">
        <v>16</v>
      </c>
      <c r="E29" s="317"/>
      <c r="F29" s="312"/>
    </row>
    <row r="30" spans="2:6" ht="43.5">
      <c r="B30" s="448"/>
      <c r="C30" s="120" t="s">
        <v>676</v>
      </c>
      <c r="D30" s="102">
        <v>17</v>
      </c>
      <c r="E30" s="317"/>
      <c r="F30" s="312"/>
    </row>
    <row r="31" spans="2:6" ht="43.5">
      <c r="B31" s="448"/>
      <c r="C31" s="120" t="s">
        <v>677</v>
      </c>
      <c r="D31" s="102">
        <v>18</v>
      </c>
      <c r="E31" s="317"/>
      <c r="F31" s="312"/>
    </row>
    <row r="32" spans="2:6" ht="43.5">
      <c r="B32" s="448"/>
      <c r="C32" s="120" t="s">
        <v>678</v>
      </c>
      <c r="D32" s="102">
        <v>19</v>
      </c>
      <c r="E32" s="317"/>
      <c r="F32" s="312"/>
    </row>
    <row r="33" spans="2:6" ht="14.25" hidden="1" customHeight="1">
      <c r="B33" s="448"/>
      <c r="C33" s="120" t="s">
        <v>20</v>
      </c>
      <c r="D33" s="102">
        <v>20</v>
      </c>
      <c r="E33" s="317"/>
      <c r="F33" s="312"/>
    </row>
    <row r="34" spans="2:6" ht="29">
      <c r="B34" s="448"/>
      <c r="C34" s="120" t="s">
        <v>679</v>
      </c>
      <c r="D34" s="102" t="s">
        <v>899</v>
      </c>
      <c r="E34" s="317">
        <v>-3171450.1636999999</v>
      </c>
      <c r="F34" s="312"/>
    </row>
    <row r="35" spans="2:6">
      <c r="B35" s="448"/>
      <c r="C35" s="120" t="s">
        <v>680</v>
      </c>
      <c r="D35" s="102" t="s">
        <v>900</v>
      </c>
      <c r="E35" s="317"/>
      <c r="F35" s="312"/>
    </row>
    <row r="36" spans="2:6">
      <c r="B36" s="448"/>
      <c r="C36" s="62" t="s">
        <v>681</v>
      </c>
      <c r="D36" s="102" t="s">
        <v>901</v>
      </c>
      <c r="E36" s="317">
        <v>-3171450.1636999999</v>
      </c>
      <c r="F36" s="312"/>
    </row>
    <row r="37" spans="2:6">
      <c r="B37" s="448"/>
      <c r="C37" s="120" t="s">
        <v>682</v>
      </c>
      <c r="D37" s="102" t="s">
        <v>902</v>
      </c>
      <c r="E37" s="317"/>
      <c r="F37" s="312"/>
    </row>
    <row r="38" spans="2:6" ht="29">
      <c r="B38" s="448"/>
      <c r="C38" s="120" t="s">
        <v>683</v>
      </c>
      <c r="D38" s="102">
        <v>21</v>
      </c>
      <c r="E38" s="317"/>
      <c r="F38" s="312"/>
    </row>
    <row r="39" spans="2:6">
      <c r="B39" s="448"/>
      <c r="C39" s="120" t="s">
        <v>684</v>
      </c>
      <c r="D39" s="102">
        <v>22</v>
      </c>
      <c r="E39" s="317"/>
      <c r="F39" s="312"/>
    </row>
    <row r="40" spans="2:6" ht="43.5">
      <c r="B40" s="448"/>
      <c r="C40" s="120" t="s">
        <v>685</v>
      </c>
      <c r="D40" s="102">
        <v>23</v>
      </c>
      <c r="E40" s="317"/>
      <c r="F40" s="312"/>
    </row>
    <row r="41" spans="2:6" ht="14.25" hidden="1" customHeight="1">
      <c r="B41" s="448"/>
      <c r="C41" s="120" t="s">
        <v>20</v>
      </c>
      <c r="D41" s="102">
        <v>24</v>
      </c>
      <c r="E41" s="317"/>
      <c r="F41" s="312"/>
    </row>
    <row r="42" spans="2:6">
      <c r="B42" s="448"/>
      <c r="C42" s="120" t="s">
        <v>686</v>
      </c>
      <c r="D42" s="102">
        <v>25</v>
      </c>
      <c r="E42" s="317"/>
      <c r="F42" s="312"/>
    </row>
    <row r="43" spans="2:6">
      <c r="B43" s="448"/>
      <c r="C43" s="120" t="s">
        <v>687</v>
      </c>
      <c r="D43" s="102" t="s">
        <v>903</v>
      </c>
      <c r="E43" s="317"/>
      <c r="F43" s="312"/>
    </row>
    <row r="44" spans="2:6" ht="43.5">
      <c r="B44" s="448"/>
      <c r="C44" s="120" t="s">
        <v>688</v>
      </c>
      <c r="D44" s="102" t="s">
        <v>904</v>
      </c>
      <c r="E44" s="317"/>
      <c r="F44" s="312"/>
    </row>
    <row r="45" spans="2:6" ht="14.25" hidden="1" customHeight="1">
      <c r="B45" s="448"/>
      <c r="C45" s="120" t="s">
        <v>20</v>
      </c>
      <c r="D45" s="102">
        <v>26</v>
      </c>
      <c r="E45" s="317"/>
      <c r="F45" s="312"/>
    </row>
    <row r="46" spans="2:6">
      <c r="B46" s="448"/>
      <c r="C46" s="120" t="s">
        <v>756</v>
      </c>
      <c r="D46" s="102">
        <v>27</v>
      </c>
      <c r="E46" s="317"/>
      <c r="F46" s="312"/>
    </row>
    <row r="47" spans="2:6">
      <c r="B47" s="448"/>
      <c r="C47" s="120" t="s">
        <v>1640</v>
      </c>
      <c r="D47" s="102" t="s">
        <v>689</v>
      </c>
      <c r="E47" s="317">
        <v>-13563600.046499999</v>
      </c>
      <c r="F47" s="312"/>
    </row>
    <row r="48" spans="2:6">
      <c r="B48" s="448"/>
      <c r="C48" s="121" t="s">
        <v>690</v>
      </c>
      <c r="D48" s="102">
        <v>28</v>
      </c>
      <c r="E48" s="317">
        <v>-33782461.935900003</v>
      </c>
      <c r="F48" s="312"/>
    </row>
    <row r="49" spans="2:6">
      <c r="B49" s="448"/>
      <c r="C49" s="121" t="s">
        <v>691</v>
      </c>
      <c r="D49" s="102">
        <v>29</v>
      </c>
      <c r="E49" s="317">
        <v>1132428630.234</v>
      </c>
      <c r="F49" s="312"/>
    </row>
    <row r="50" spans="2:6">
      <c r="B50" s="287" t="s">
        <v>692</v>
      </c>
      <c r="C50" s="176"/>
      <c r="D50" s="176"/>
      <c r="E50" s="176"/>
      <c r="F50" s="314"/>
    </row>
    <row r="51" spans="2:6">
      <c r="B51" s="447"/>
      <c r="C51" s="120" t="s">
        <v>655</v>
      </c>
      <c r="D51" s="102">
        <v>30</v>
      </c>
      <c r="E51" s="317">
        <v>90000000</v>
      </c>
      <c r="F51" s="370" t="s">
        <v>1587</v>
      </c>
    </row>
    <row r="52" spans="2:6">
      <c r="B52" s="448"/>
      <c r="C52" s="120" t="s">
        <v>693</v>
      </c>
      <c r="D52" s="102">
        <v>31</v>
      </c>
      <c r="E52" s="317"/>
      <c r="F52" s="312"/>
    </row>
    <row r="53" spans="2:6">
      <c r="B53" s="448"/>
      <c r="C53" s="120" t="s">
        <v>694</v>
      </c>
      <c r="D53" s="102">
        <v>32</v>
      </c>
      <c r="E53" s="317"/>
      <c r="F53" s="312"/>
    </row>
    <row r="54" spans="2:6" ht="29">
      <c r="B54" s="448"/>
      <c r="C54" s="120" t="s">
        <v>695</v>
      </c>
      <c r="D54" s="102">
        <v>33</v>
      </c>
      <c r="E54" s="317"/>
      <c r="F54" s="312"/>
    </row>
    <row r="55" spans="2:6" s="6" customFormat="1">
      <c r="B55" s="448"/>
      <c r="C55" s="120" t="s">
        <v>696</v>
      </c>
      <c r="D55" s="102" t="s">
        <v>905</v>
      </c>
      <c r="E55" s="317"/>
      <c r="F55" s="312"/>
    </row>
    <row r="56" spans="2:6" s="6" customFormat="1">
      <c r="B56" s="448"/>
      <c r="C56" s="120" t="s">
        <v>697</v>
      </c>
      <c r="D56" s="102" t="s">
        <v>906</v>
      </c>
      <c r="E56" s="317"/>
      <c r="F56" s="312"/>
    </row>
    <row r="57" spans="2:6" ht="29">
      <c r="B57" s="448"/>
      <c r="C57" s="120" t="s">
        <v>698</v>
      </c>
      <c r="D57" s="102">
        <v>34</v>
      </c>
      <c r="E57" s="317"/>
      <c r="F57" s="312"/>
    </row>
    <row r="58" spans="2:6">
      <c r="B58" s="448"/>
      <c r="C58" s="120" t="s">
        <v>699</v>
      </c>
      <c r="D58" s="102">
        <v>35</v>
      </c>
      <c r="E58" s="317"/>
      <c r="F58" s="312"/>
    </row>
    <row r="59" spans="2:6">
      <c r="B59" s="448"/>
      <c r="C59" s="121" t="s">
        <v>700</v>
      </c>
      <c r="D59" s="117">
        <v>36</v>
      </c>
      <c r="E59" s="317">
        <v>90000000</v>
      </c>
      <c r="F59" s="312"/>
    </row>
    <row r="60" spans="2:6">
      <c r="B60" s="287" t="s">
        <v>701</v>
      </c>
      <c r="C60" s="176"/>
      <c r="D60" s="176"/>
      <c r="E60" s="176"/>
      <c r="F60" s="314"/>
    </row>
    <row r="61" spans="2:6" ht="29">
      <c r="B61" s="447"/>
      <c r="C61" s="120" t="s">
        <v>702</v>
      </c>
      <c r="D61" s="102">
        <v>37</v>
      </c>
      <c r="E61" s="317"/>
      <c r="F61" s="312"/>
    </row>
    <row r="62" spans="2:6" ht="43.5">
      <c r="B62" s="448"/>
      <c r="C62" s="120" t="s">
        <v>703</v>
      </c>
      <c r="D62" s="102">
        <v>38</v>
      </c>
      <c r="E62" s="317"/>
      <c r="F62" s="312"/>
    </row>
    <row r="63" spans="2:6" ht="43.5">
      <c r="B63" s="448"/>
      <c r="C63" s="120" t="s">
        <v>704</v>
      </c>
      <c r="D63" s="102">
        <v>39</v>
      </c>
      <c r="E63" s="317"/>
      <c r="F63" s="312"/>
    </row>
    <row r="64" spans="2:6" ht="43.5">
      <c r="B64" s="448"/>
      <c r="C64" s="120" t="s">
        <v>705</v>
      </c>
      <c r="D64" s="102">
        <v>40</v>
      </c>
      <c r="E64" s="317"/>
      <c r="F64" s="312"/>
    </row>
    <row r="65" spans="1:6" ht="14.25" hidden="1" customHeight="1">
      <c r="B65" s="448"/>
      <c r="C65" s="120" t="s">
        <v>20</v>
      </c>
      <c r="D65" s="102">
        <v>41</v>
      </c>
      <c r="E65" s="317"/>
      <c r="F65" s="312"/>
    </row>
    <row r="66" spans="1:6">
      <c r="B66" s="448"/>
      <c r="C66" s="120" t="s">
        <v>757</v>
      </c>
      <c r="D66" s="102">
        <v>42</v>
      </c>
      <c r="E66" s="317"/>
      <c r="F66" s="312"/>
    </row>
    <row r="67" spans="1:6">
      <c r="B67" s="448"/>
      <c r="C67" s="120" t="s">
        <v>706</v>
      </c>
      <c r="D67" s="102" t="s">
        <v>864</v>
      </c>
      <c r="E67" s="317"/>
      <c r="F67" s="312"/>
    </row>
    <row r="68" spans="1:6">
      <c r="B68" s="448"/>
      <c r="C68" s="121" t="s">
        <v>707</v>
      </c>
      <c r="D68" s="117">
        <v>43</v>
      </c>
      <c r="E68" s="317"/>
      <c r="F68" s="312"/>
    </row>
    <row r="69" spans="1:6">
      <c r="B69" s="448"/>
      <c r="C69" s="121" t="s">
        <v>708</v>
      </c>
      <c r="D69" s="117">
        <v>44</v>
      </c>
      <c r="E69" s="317">
        <v>90000000</v>
      </c>
      <c r="F69" s="312"/>
    </row>
    <row r="70" spans="1:6">
      <c r="B70" s="448"/>
      <c r="C70" s="121" t="s">
        <v>709</v>
      </c>
      <c r="D70" s="117">
        <v>45</v>
      </c>
      <c r="E70" s="317">
        <v>1222428630.234</v>
      </c>
      <c r="F70" s="312"/>
    </row>
    <row r="71" spans="1:6">
      <c r="B71" s="287" t="s">
        <v>710</v>
      </c>
      <c r="C71" s="176"/>
      <c r="D71" s="176"/>
      <c r="E71" s="176"/>
      <c r="F71" s="314"/>
    </row>
    <row r="72" spans="1:6">
      <c r="B72" s="447"/>
      <c r="C72" s="120" t="s">
        <v>711</v>
      </c>
      <c r="D72" s="102">
        <v>46</v>
      </c>
      <c r="E72" s="317">
        <v>4940.3415000000005</v>
      </c>
      <c r="F72" s="312"/>
    </row>
    <row r="73" spans="1:6" ht="29">
      <c r="B73" s="448"/>
      <c r="C73" s="120" t="s">
        <v>712</v>
      </c>
      <c r="D73" s="102">
        <v>47</v>
      </c>
      <c r="E73" s="317">
        <v>233868.16699999999</v>
      </c>
      <c r="F73" s="312"/>
    </row>
    <row r="74" spans="1:6" s="6" customFormat="1">
      <c r="A74" s="8"/>
      <c r="B74" s="448"/>
      <c r="C74" s="120" t="s">
        <v>713</v>
      </c>
      <c r="D74" s="102" t="s">
        <v>907</v>
      </c>
      <c r="E74" s="317"/>
      <c r="F74" s="312"/>
    </row>
    <row r="75" spans="1:6" s="6" customFormat="1">
      <c r="A75" s="8"/>
      <c r="B75" s="448"/>
      <c r="C75" s="120" t="s">
        <v>714</v>
      </c>
      <c r="D75" s="102" t="s">
        <v>908</v>
      </c>
      <c r="E75" s="317"/>
      <c r="F75" s="312"/>
    </row>
    <row r="76" spans="1:6" ht="43.5">
      <c r="B76" s="448"/>
      <c r="C76" s="120" t="s">
        <v>715</v>
      </c>
      <c r="D76" s="102">
        <v>48</v>
      </c>
      <c r="E76" s="317"/>
      <c r="F76" s="312"/>
    </row>
    <row r="77" spans="1:6">
      <c r="B77" s="448"/>
      <c r="C77" s="120" t="s">
        <v>716</v>
      </c>
      <c r="D77" s="102">
        <v>49</v>
      </c>
      <c r="E77" s="317"/>
      <c r="F77" s="312"/>
    </row>
    <row r="78" spans="1:6">
      <c r="B78" s="448"/>
      <c r="C78" s="120" t="s">
        <v>717</v>
      </c>
      <c r="D78" s="102">
        <v>50</v>
      </c>
      <c r="E78" s="317"/>
      <c r="F78" s="312"/>
    </row>
    <row r="79" spans="1:6">
      <c r="B79" s="448"/>
      <c r="C79" s="121" t="s">
        <v>718</v>
      </c>
      <c r="D79" s="117">
        <v>51</v>
      </c>
      <c r="E79" s="317">
        <v>238808.5085</v>
      </c>
      <c r="F79" s="313"/>
    </row>
    <row r="80" spans="1:6">
      <c r="B80" s="287" t="s">
        <v>719</v>
      </c>
      <c r="C80" s="176"/>
      <c r="D80" s="176"/>
      <c r="E80" s="176"/>
      <c r="F80" s="314"/>
    </row>
    <row r="81" spans="2:6" ht="29">
      <c r="B81" s="447"/>
      <c r="C81" s="120" t="s">
        <v>720</v>
      </c>
      <c r="D81" s="102">
        <v>52</v>
      </c>
      <c r="E81" s="317"/>
      <c r="F81" s="312"/>
    </row>
    <row r="82" spans="2:6" ht="43.5">
      <c r="B82" s="448"/>
      <c r="C82" s="120" t="s">
        <v>721</v>
      </c>
      <c r="D82" s="102">
        <v>53</v>
      </c>
      <c r="E82" s="317"/>
      <c r="F82" s="312"/>
    </row>
    <row r="83" spans="2:6" ht="58">
      <c r="B83" s="448"/>
      <c r="C83" s="120" t="s">
        <v>722</v>
      </c>
      <c r="D83" s="102">
        <v>54</v>
      </c>
      <c r="E83" s="317"/>
      <c r="F83" s="312"/>
    </row>
    <row r="84" spans="2:6" ht="14.25" hidden="1" customHeight="1">
      <c r="B84" s="448"/>
      <c r="C84" s="120" t="s">
        <v>20</v>
      </c>
      <c r="D84" s="102" t="s">
        <v>723</v>
      </c>
      <c r="E84" s="317"/>
      <c r="F84" s="312"/>
    </row>
    <row r="85" spans="2:6" ht="43.5">
      <c r="B85" s="448"/>
      <c r="C85" s="120" t="s">
        <v>724</v>
      </c>
      <c r="D85" s="102">
        <v>55</v>
      </c>
      <c r="E85" s="317"/>
      <c r="F85" s="312"/>
    </row>
    <row r="86" spans="2:6" ht="14.25" hidden="1" customHeight="1">
      <c r="B86" s="448"/>
      <c r="C86" s="120" t="s">
        <v>20</v>
      </c>
      <c r="D86" s="102">
        <v>56</v>
      </c>
      <c r="E86" s="317"/>
      <c r="F86" s="312"/>
    </row>
    <row r="87" spans="2:6" ht="29">
      <c r="B87" s="448"/>
      <c r="C87" s="62" t="s">
        <v>725</v>
      </c>
      <c r="D87" s="102" t="s">
        <v>909</v>
      </c>
      <c r="E87" s="317"/>
      <c r="F87" s="312"/>
    </row>
    <row r="88" spans="2:6">
      <c r="B88" s="448"/>
      <c r="C88" s="62" t="s">
        <v>726</v>
      </c>
      <c r="D88" s="102" t="s">
        <v>910</v>
      </c>
      <c r="E88" s="317"/>
      <c r="F88" s="312"/>
    </row>
    <row r="89" spans="2:6">
      <c r="B89" s="448"/>
      <c r="C89" s="122" t="s">
        <v>727</v>
      </c>
      <c r="D89" s="117">
        <v>57</v>
      </c>
      <c r="E89" s="317"/>
      <c r="F89" s="312"/>
    </row>
    <row r="90" spans="2:6">
      <c r="B90" s="448"/>
      <c r="C90" s="122" t="s">
        <v>728</v>
      </c>
      <c r="D90" s="117">
        <v>58</v>
      </c>
      <c r="E90" s="317">
        <v>238808.5085</v>
      </c>
      <c r="F90" s="312"/>
    </row>
    <row r="91" spans="2:6">
      <c r="B91" s="448"/>
      <c r="C91" s="122" t="s">
        <v>729</v>
      </c>
      <c r="D91" s="117">
        <v>59</v>
      </c>
      <c r="E91" s="317">
        <v>1222667438.7426</v>
      </c>
      <c r="F91" s="312"/>
    </row>
    <row r="92" spans="2:6">
      <c r="B92" s="449"/>
      <c r="C92" s="122" t="s">
        <v>730</v>
      </c>
      <c r="D92" s="117">
        <v>60</v>
      </c>
      <c r="E92" s="317">
        <v>5995689656.4597998</v>
      </c>
      <c r="F92" s="313"/>
    </row>
    <row r="93" spans="2:6">
      <c r="B93" s="288" t="s">
        <v>1641</v>
      </c>
      <c r="C93" s="289"/>
      <c r="D93" s="289"/>
      <c r="E93" s="289"/>
      <c r="F93" s="315"/>
    </row>
    <row r="94" spans="2:6">
      <c r="B94" s="447"/>
      <c r="C94" s="120" t="s">
        <v>731</v>
      </c>
      <c r="D94" s="102">
        <v>61</v>
      </c>
      <c r="E94" s="318">
        <v>0.18890000000000001</v>
      </c>
      <c r="F94" s="312"/>
    </row>
    <row r="95" spans="2:6">
      <c r="B95" s="448"/>
      <c r="C95" s="120" t="s">
        <v>732</v>
      </c>
      <c r="D95" s="102">
        <v>62</v>
      </c>
      <c r="E95" s="318">
        <v>0.2039</v>
      </c>
      <c r="F95" s="312"/>
    </row>
    <row r="96" spans="2:6">
      <c r="B96" s="448"/>
      <c r="C96" s="120" t="s">
        <v>733</v>
      </c>
      <c r="D96" s="102">
        <v>63</v>
      </c>
      <c r="E96" s="318">
        <v>0.2039</v>
      </c>
      <c r="F96" s="312"/>
    </row>
    <row r="97" spans="2:6" ht="58">
      <c r="B97" s="448"/>
      <c r="C97" s="120" t="s">
        <v>734</v>
      </c>
      <c r="D97" s="102">
        <v>64</v>
      </c>
      <c r="E97" s="318">
        <v>9.2999999999999999E-2</v>
      </c>
      <c r="F97" s="312"/>
    </row>
    <row r="98" spans="2:6">
      <c r="B98" s="448"/>
      <c r="C98" s="306" t="s">
        <v>735</v>
      </c>
      <c r="D98" s="102">
        <v>65</v>
      </c>
      <c r="E98" s="318">
        <v>2.5000000000000001E-2</v>
      </c>
      <c r="F98" s="312"/>
    </row>
    <row r="99" spans="2:6">
      <c r="B99" s="448"/>
      <c r="C99" s="306" t="s">
        <v>736</v>
      </c>
      <c r="D99" s="102">
        <v>66</v>
      </c>
      <c r="E99" s="386">
        <v>5.4661258188128699E-6</v>
      </c>
      <c r="F99" s="312"/>
    </row>
    <row r="100" spans="2:6">
      <c r="B100" s="448"/>
      <c r="C100" s="306" t="s">
        <v>737</v>
      </c>
      <c r="D100" s="102">
        <v>67</v>
      </c>
      <c r="E100" s="318"/>
      <c r="F100" s="312"/>
    </row>
    <row r="101" spans="2:6" ht="29">
      <c r="B101" s="448"/>
      <c r="C101" s="306" t="s">
        <v>738</v>
      </c>
      <c r="D101" s="102" t="s">
        <v>911</v>
      </c>
      <c r="E101" s="318">
        <v>7.4999999999999997E-3</v>
      </c>
      <c r="F101" s="312"/>
    </row>
    <row r="102" spans="2:6" ht="29">
      <c r="B102" s="448"/>
      <c r="C102" s="306" t="s">
        <v>1643</v>
      </c>
      <c r="D102" s="437" t="s">
        <v>1642</v>
      </c>
      <c r="E102" s="318">
        <v>1.55E-2</v>
      </c>
      <c r="F102" s="438"/>
    </row>
    <row r="103" spans="2:6">
      <c r="B103" s="448"/>
      <c r="C103" s="121" t="s">
        <v>770</v>
      </c>
      <c r="D103" s="102">
        <v>68</v>
      </c>
      <c r="E103" s="318">
        <v>8.3900000000000002E-2</v>
      </c>
      <c r="F103" s="312"/>
    </row>
    <row r="104" spans="2:6">
      <c r="B104" s="287" t="s">
        <v>739</v>
      </c>
      <c r="C104" s="176"/>
      <c r="D104" s="176"/>
      <c r="E104" s="176"/>
      <c r="F104" s="314"/>
    </row>
    <row r="105" spans="2:6">
      <c r="B105" s="447"/>
      <c r="C105" s="451" t="s">
        <v>758</v>
      </c>
      <c r="D105" s="450">
        <v>72</v>
      </c>
      <c r="E105" s="452"/>
      <c r="F105" s="455"/>
    </row>
    <row r="106" spans="2:6">
      <c r="B106" s="448"/>
      <c r="C106" s="451"/>
      <c r="D106" s="450"/>
      <c r="E106" s="453"/>
      <c r="F106" s="455"/>
    </row>
    <row r="107" spans="2:6">
      <c r="B107" s="448"/>
      <c r="C107" s="451"/>
      <c r="D107" s="450"/>
      <c r="E107" s="454"/>
      <c r="F107" s="455"/>
    </row>
    <row r="108" spans="2:6" ht="43.5">
      <c r="B108" s="448"/>
      <c r="C108" s="120" t="s">
        <v>740</v>
      </c>
      <c r="D108" s="102">
        <v>73</v>
      </c>
      <c r="E108" s="317"/>
      <c r="F108" s="312"/>
    </row>
    <row r="109" spans="2:6" ht="14.25" hidden="1" customHeight="1">
      <c r="B109" s="448"/>
      <c r="C109" s="120" t="s">
        <v>20</v>
      </c>
      <c r="D109" s="102">
        <v>74</v>
      </c>
      <c r="E109" s="317"/>
      <c r="F109" s="312"/>
    </row>
    <row r="110" spans="2:6" ht="29">
      <c r="B110" s="448"/>
      <c r="C110" s="120" t="s">
        <v>759</v>
      </c>
      <c r="D110" s="102">
        <v>75</v>
      </c>
      <c r="E110" s="317">
        <v>27912497.510000002</v>
      </c>
      <c r="F110" s="312"/>
    </row>
    <row r="111" spans="2:6">
      <c r="B111" s="287" t="s">
        <v>741</v>
      </c>
      <c r="C111" s="176"/>
      <c r="D111" s="176"/>
      <c r="E111" s="176"/>
      <c r="F111" s="314"/>
    </row>
    <row r="112" spans="2:6" ht="29">
      <c r="B112" s="447"/>
      <c r="C112" s="120" t="s">
        <v>742</v>
      </c>
      <c r="D112" s="102">
        <v>76</v>
      </c>
      <c r="E112" s="317"/>
      <c r="F112" s="312"/>
    </row>
    <row r="113" spans="2:6">
      <c r="B113" s="448"/>
      <c r="C113" s="120" t="s">
        <v>743</v>
      </c>
      <c r="D113" s="102">
        <v>77</v>
      </c>
      <c r="E113" s="317">
        <v>74946120.705699995</v>
      </c>
      <c r="F113" s="312"/>
    </row>
    <row r="114" spans="2:6" ht="29">
      <c r="B114" s="448"/>
      <c r="C114" s="120" t="s">
        <v>744</v>
      </c>
      <c r="D114" s="102">
        <v>78</v>
      </c>
      <c r="E114" s="317"/>
      <c r="F114" s="312"/>
    </row>
    <row r="115" spans="2:6">
      <c r="B115" s="448"/>
      <c r="C115" s="120" t="s">
        <v>745</v>
      </c>
      <c r="D115" s="102">
        <v>79</v>
      </c>
      <c r="E115" s="317"/>
      <c r="F115" s="312"/>
    </row>
    <row r="116" spans="2:6">
      <c r="B116" s="290" t="s">
        <v>746</v>
      </c>
      <c r="C116" s="291"/>
      <c r="D116" s="291"/>
      <c r="E116" s="291"/>
      <c r="F116" s="316"/>
    </row>
    <row r="117" spans="2:6">
      <c r="B117" s="447"/>
      <c r="C117" s="120" t="s">
        <v>747</v>
      </c>
      <c r="D117" s="102">
        <v>80</v>
      </c>
      <c r="E117" s="317"/>
      <c r="F117" s="312"/>
    </row>
    <row r="118" spans="2:6">
      <c r="B118" s="448"/>
      <c r="C118" s="120" t="s">
        <v>748</v>
      </c>
      <c r="D118" s="102">
        <v>81</v>
      </c>
      <c r="E118" s="317"/>
      <c r="F118" s="369" t="s">
        <v>78</v>
      </c>
    </row>
    <row r="119" spans="2:6">
      <c r="B119" s="448"/>
      <c r="C119" s="120" t="s">
        <v>749</v>
      </c>
      <c r="D119" s="102">
        <v>82</v>
      </c>
      <c r="E119" s="317"/>
      <c r="F119" s="312"/>
    </row>
    <row r="120" spans="2:6">
      <c r="B120" s="448"/>
      <c r="C120" s="120" t="s">
        <v>750</v>
      </c>
      <c r="D120" s="102">
        <v>83</v>
      </c>
      <c r="E120" s="317"/>
      <c r="F120" s="312"/>
    </row>
    <row r="121" spans="2:6">
      <c r="B121" s="448"/>
      <c r="C121" s="120" t="s">
        <v>751</v>
      </c>
      <c r="D121" s="102">
        <v>84</v>
      </c>
      <c r="E121" s="317">
        <v>2338681.67</v>
      </c>
      <c r="F121" s="312"/>
    </row>
    <row r="122" spans="2:6">
      <c r="B122" s="448"/>
      <c r="C122" s="120" t="s">
        <v>752</v>
      </c>
      <c r="D122" s="102">
        <v>85</v>
      </c>
      <c r="E122" s="317"/>
      <c r="F122" s="312"/>
    </row>
    <row r="123" spans="2:6">
      <c r="B123" s="37"/>
    </row>
    <row r="124" spans="2:6">
      <c r="B124" s="37"/>
    </row>
    <row r="125" spans="2:6">
      <c r="B125" s="37"/>
    </row>
    <row r="126" spans="2:6">
      <c r="B126" s="37"/>
    </row>
    <row r="127" spans="2:6">
      <c r="B127" s="37"/>
    </row>
    <row r="128" spans="2:6">
      <c r="B128" s="37"/>
    </row>
  </sheetData>
  <mergeCells count="15">
    <mergeCell ref="B2:F2"/>
    <mergeCell ref="B117:B122"/>
    <mergeCell ref="B81:B92"/>
    <mergeCell ref="B94:B103"/>
    <mergeCell ref="B105:B110"/>
    <mergeCell ref="B112:B115"/>
    <mergeCell ref="D105:D107"/>
    <mergeCell ref="C105:C107"/>
    <mergeCell ref="E105:E107"/>
    <mergeCell ref="F105:F107"/>
    <mergeCell ref="B8:B18"/>
    <mergeCell ref="B20:B49"/>
    <mergeCell ref="B51:B59"/>
    <mergeCell ref="B61:B70"/>
    <mergeCell ref="B72:B79"/>
  </mergeCells>
  <pageMargins left="0.23622047244094491" right="0.23622047244094491" top="0.74803149606299213" bottom="0.74803149606299213" header="0.31496062992125984" footer="0.31496062992125984"/>
  <pageSetup paperSize="9" scale="75" orientation="landscape" r:id="rId1"/>
  <headerFooter>
    <oddHeader>&amp;CEN
Annex VII</oddHeader>
    <oddFooter>&amp;C&amp;"Calibri"&amp;11&amp;K000000&amp;P_x000D_&amp;1#&amp;"Calibri"&amp;10&amp;K000000Internal</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DDC79-68F1-4B5E-9630-8D743E8AE815}">
  <sheetPr codeName="Sheet74">
    <pageSetUpPr fitToPage="1"/>
  </sheetPr>
  <dimension ref="A1:F20"/>
  <sheetViews>
    <sheetView showGridLines="0" zoomScale="80" zoomScaleNormal="80" workbookViewId="0"/>
  </sheetViews>
  <sheetFormatPr defaultColWidth="9.1796875" defaultRowHeight="14.5"/>
  <cols>
    <col min="1" max="1" width="2.54296875" style="34" customWidth="1"/>
    <col min="2" max="2" width="28.1796875" style="34" customWidth="1"/>
    <col min="3" max="3" width="7.54296875" style="34" customWidth="1"/>
    <col min="4" max="4" width="33.1796875" style="34" customWidth="1"/>
    <col min="5" max="5" width="28" style="34" bestFit="1" customWidth="1"/>
    <col min="6" max="6" width="64.81640625" style="34" customWidth="1"/>
    <col min="7" max="16384" width="9.1796875" style="34"/>
  </cols>
  <sheetData>
    <row r="1" spans="1:6" ht="10.15" customHeight="1">
      <c r="A1" s="8"/>
      <c r="C1" s="8"/>
      <c r="D1" s="11"/>
      <c r="E1" s="11"/>
      <c r="F1" s="11"/>
    </row>
    <row r="2" spans="1:6" ht="28" customHeight="1">
      <c r="B2" s="471" t="s">
        <v>837</v>
      </c>
      <c r="C2" s="471"/>
      <c r="D2" s="471"/>
      <c r="E2" s="471"/>
      <c r="F2" s="471"/>
    </row>
    <row r="3" spans="1:6" ht="14.5" customHeight="1">
      <c r="B3" s="244" t="s">
        <v>1</v>
      </c>
    </row>
    <row r="4" spans="1:6">
      <c r="A4" s="14"/>
      <c r="B4" s="14"/>
    </row>
    <row r="5" spans="1:6">
      <c r="A5" s="14"/>
      <c r="B5" s="14"/>
      <c r="C5" s="14"/>
      <c r="D5" s="538" t="s">
        <v>176</v>
      </c>
      <c r="E5" s="539"/>
      <c r="F5" s="540"/>
    </row>
    <row r="6" spans="1:6">
      <c r="A6" s="14"/>
      <c r="B6" s="14"/>
      <c r="C6" s="14"/>
      <c r="D6" s="546" t="s">
        <v>177</v>
      </c>
      <c r="E6" s="537"/>
      <c r="F6" s="534" t="s">
        <v>178</v>
      </c>
    </row>
    <row r="7" spans="1:6">
      <c r="A7" s="14"/>
      <c r="B7" s="14"/>
      <c r="C7" s="14"/>
      <c r="D7" s="185"/>
      <c r="E7" s="186" t="s">
        <v>179</v>
      </c>
      <c r="F7" s="535"/>
    </row>
    <row r="8" spans="1:6">
      <c r="A8" s="14"/>
      <c r="B8" s="14"/>
      <c r="C8" s="70" t="s">
        <v>0</v>
      </c>
      <c r="D8" s="168" t="s">
        <v>4</v>
      </c>
      <c r="E8" s="168" t="s">
        <v>5</v>
      </c>
      <c r="F8" s="168" t="s">
        <v>6</v>
      </c>
    </row>
    <row r="9" spans="1:6">
      <c r="B9" s="159" t="s">
        <v>142</v>
      </c>
      <c r="C9" s="160">
        <v>1</v>
      </c>
      <c r="D9" s="332">
        <v>601087970.57000005</v>
      </c>
      <c r="E9" s="332">
        <v>0</v>
      </c>
      <c r="F9" s="332"/>
    </row>
    <row r="10" spans="1:6">
      <c r="B10" s="273" t="s">
        <v>143</v>
      </c>
      <c r="C10" s="160">
        <v>2</v>
      </c>
      <c r="D10" s="332">
        <v>601087970.57000005</v>
      </c>
      <c r="E10" s="332">
        <v>0</v>
      </c>
      <c r="F10" s="332"/>
    </row>
    <row r="11" spans="1:6">
      <c r="B11" s="189" t="s">
        <v>144</v>
      </c>
      <c r="C11" s="160">
        <v>3</v>
      </c>
      <c r="D11" s="332">
        <v>601087970.57000005</v>
      </c>
      <c r="E11" s="332">
        <v>0</v>
      </c>
      <c r="F11" s="332"/>
    </row>
    <row r="12" spans="1:6">
      <c r="B12" s="189" t="s">
        <v>145</v>
      </c>
      <c r="C12" s="160">
        <v>4</v>
      </c>
      <c r="D12" s="332"/>
      <c r="E12" s="332"/>
      <c r="F12" s="332"/>
    </row>
    <row r="13" spans="1:6">
      <c r="B13" s="189" t="s">
        <v>146</v>
      </c>
      <c r="C13" s="160">
        <v>5</v>
      </c>
      <c r="D13" s="332"/>
      <c r="E13" s="332"/>
      <c r="F13" s="332"/>
    </row>
    <row r="14" spans="1:6">
      <c r="B14" s="189" t="s">
        <v>147</v>
      </c>
      <c r="C14" s="160">
        <v>6</v>
      </c>
      <c r="D14" s="332"/>
      <c r="E14" s="332"/>
      <c r="F14" s="332"/>
    </row>
    <row r="15" spans="1:6">
      <c r="B15" s="273" t="s">
        <v>148</v>
      </c>
      <c r="C15" s="160">
        <v>7</v>
      </c>
      <c r="D15" s="332"/>
      <c r="E15" s="332"/>
      <c r="F15" s="332"/>
    </row>
    <row r="16" spans="1:6">
      <c r="B16" s="189" t="s">
        <v>149</v>
      </c>
      <c r="C16" s="160">
        <v>8</v>
      </c>
      <c r="D16" s="332"/>
      <c r="E16" s="332"/>
      <c r="F16" s="332"/>
    </row>
    <row r="17" spans="2:6">
      <c r="B17" s="189" t="s">
        <v>150</v>
      </c>
      <c r="C17" s="160">
        <v>9</v>
      </c>
      <c r="D17" s="332"/>
      <c r="E17" s="332"/>
      <c r="F17" s="332"/>
    </row>
    <row r="18" spans="2:6">
      <c r="B18" s="189" t="s">
        <v>151</v>
      </c>
      <c r="C18" s="160">
        <v>10</v>
      </c>
      <c r="D18" s="332"/>
      <c r="E18" s="332"/>
      <c r="F18" s="332"/>
    </row>
    <row r="19" spans="2:6">
      <c r="B19" s="189" t="s">
        <v>152</v>
      </c>
      <c r="C19" s="160">
        <v>11</v>
      </c>
      <c r="D19" s="332"/>
      <c r="E19" s="332"/>
      <c r="F19" s="332"/>
    </row>
    <row r="20" spans="2:6">
      <c r="B20" s="189" t="s">
        <v>147</v>
      </c>
      <c r="C20" s="160">
        <v>12</v>
      </c>
      <c r="D20" s="332"/>
      <c r="E20" s="332"/>
      <c r="F20" s="332"/>
    </row>
  </sheetData>
  <mergeCells count="4">
    <mergeCell ref="D5:F5"/>
    <mergeCell ref="D6:E6"/>
    <mergeCell ref="F6:F7"/>
    <mergeCell ref="B2:F2"/>
  </mergeCells>
  <pageMargins left="0.70866141732283472" right="0.70866141732283472" top="0.74803149606299213" bottom="0.74803149606299213" header="0.31496062992125984" footer="0.31496062992125984"/>
  <pageSetup paperSize="9" scale="80" orientation="landscape" r:id="rId1"/>
  <headerFooter>
    <oddHeader>&amp;CEN
Annex XXVII</oddHeader>
    <oddFooter>&amp;C&amp;"Calibri"&amp;11&amp;K000000&amp;P_x000D_&amp;1#&amp;"Calibri"&amp;10&amp;K000000Internal</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37486-0523-4D12-993C-8E9548AB707D}">
  <sheetPr codeName="Sheet52">
    <pageSetUpPr fitToPage="1"/>
  </sheetPr>
  <dimension ref="A1:E16"/>
  <sheetViews>
    <sheetView showGridLines="0" zoomScale="80" zoomScaleNormal="80" workbookViewId="0"/>
  </sheetViews>
  <sheetFormatPr defaultColWidth="11.453125" defaultRowHeight="14.5"/>
  <cols>
    <col min="1" max="1" width="2.54296875" style="34" customWidth="1"/>
    <col min="2" max="2" width="48.453125" style="34" customWidth="1"/>
    <col min="3" max="3" width="7.54296875" style="34" customWidth="1"/>
    <col min="4" max="4" width="30" style="1" customWidth="1"/>
    <col min="5" max="5" width="7.453125" style="34" customWidth="1"/>
    <col min="6" max="6" width="42" style="34" customWidth="1"/>
    <col min="7" max="16384" width="11.453125" style="34"/>
  </cols>
  <sheetData>
    <row r="1" spans="1:5" s="37" customFormat="1" ht="10.15" customHeight="1">
      <c r="B1" s="51"/>
      <c r="C1" s="51"/>
      <c r="D1" s="90"/>
    </row>
    <row r="2" spans="1:5" ht="28" customHeight="1">
      <c r="A2" s="21"/>
      <c r="B2" s="480" t="s">
        <v>809</v>
      </c>
      <c r="C2" s="480"/>
      <c r="D2" s="480"/>
    </row>
    <row r="3" spans="1:5" ht="14.5" customHeight="1">
      <c r="B3" s="244" t="s">
        <v>1</v>
      </c>
      <c r="D3" s="34"/>
    </row>
    <row r="4" spans="1:5">
      <c r="D4" s="164" t="s">
        <v>261</v>
      </c>
    </row>
    <row r="5" spans="1:5">
      <c r="C5" s="70" t="s">
        <v>0</v>
      </c>
      <c r="D5" s="70" t="s">
        <v>4</v>
      </c>
      <c r="E5" s="53"/>
    </row>
    <row r="6" spans="1:5">
      <c r="B6" s="282" t="s">
        <v>262</v>
      </c>
      <c r="C6" s="283"/>
      <c r="D6" s="284"/>
      <c r="E6" s="53"/>
    </row>
    <row r="7" spans="1:5">
      <c r="B7" s="274" t="s">
        <v>263</v>
      </c>
      <c r="C7" s="163">
        <v>1</v>
      </c>
      <c r="D7" s="332">
        <v>9910287.8070125002</v>
      </c>
      <c r="E7" s="53"/>
    </row>
    <row r="8" spans="1:5">
      <c r="B8" s="274" t="s">
        <v>264</v>
      </c>
      <c r="C8" s="163">
        <v>2</v>
      </c>
      <c r="D8" s="332"/>
      <c r="E8" s="53"/>
    </row>
    <row r="9" spans="1:5">
      <c r="B9" s="274" t="s">
        <v>265</v>
      </c>
      <c r="C9" s="163">
        <v>3</v>
      </c>
      <c r="D9" s="332"/>
    </row>
    <row r="10" spans="1:5">
      <c r="B10" s="274" t="s">
        <v>266</v>
      </c>
      <c r="C10" s="163">
        <v>4</v>
      </c>
      <c r="D10" s="332"/>
    </row>
    <row r="11" spans="1:5">
      <c r="B11" s="282" t="s">
        <v>267</v>
      </c>
      <c r="C11" s="283"/>
      <c r="D11" s="284"/>
    </row>
    <row r="12" spans="1:5">
      <c r="B12" s="165" t="s">
        <v>268</v>
      </c>
      <c r="C12" s="163">
        <v>5</v>
      </c>
      <c r="D12" s="332"/>
    </row>
    <row r="13" spans="1:5">
      <c r="B13" s="165" t="s">
        <v>269</v>
      </c>
      <c r="C13" s="163">
        <v>6</v>
      </c>
      <c r="D13" s="332"/>
    </row>
    <row r="14" spans="1:5">
      <c r="B14" s="165" t="s">
        <v>270</v>
      </c>
      <c r="C14" s="163">
        <v>7</v>
      </c>
      <c r="D14" s="332"/>
    </row>
    <row r="15" spans="1:5">
      <c r="B15" s="275" t="s">
        <v>763</v>
      </c>
      <c r="C15" s="163">
        <v>8</v>
      </c>
      <c r="D15" s="332"/>
    </row>
    <row r="16" spans="1:5">
      <c r="B16" s="166" t="s">
        <v>34</v>
      </c>
      <c r="C16" s="163">
        <v>9</v>
      </c>
      <c r="D16" s="332">
        <v>9910287.8070125002</v>
      </c>
    </row>
  </sheetData>
  <mergeCells count="1">
    <mergeCell ref="B2:D2"/>
  </mergeCells>
  <pageMargins left="0.70866141732283472" right="0.70866141732283472" top="0.74803149606299213" bottom="0.74803149606299213" header="0.31496062992125984" footer="0.31496062992125984"/>
  <pageSetup paperSize="9" orientation="landscape" r:id="rId1"/>
  <headerFooter>
    <oddHeader>&amp;CEN
Annex XXIX</oddHeader>
    <oddFooter>&amp;C&amp;"Calibri"&amp;11&amp;K000000&amp;P_x000D_&amp;1#&amp;"Calibri"&amp;10&amp;K000000Internal</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3DC73-85B8-43C6-B33E-20D119FC16A6}">
  <sheetPr codeName="Sheet5"/>
  <dimension ref="B2:S33"/>
  <sheetViews>
    <sheetView showGridLines="0" zoomScale="80" zoomScaleNormal="80" workbookViewId="0"/>
  </sheetViews>
  <sheetFormatPr defaultColWidth="8.7265625" defaultRowHeight="14.5"/>
  <cols>
    <col min="1" max="1" width="8.7265625" style="34"/>
    <col min="2" max="2" width="6.1796875" style="34" customWidth="1"/>
    <col min="3" max="4" width="18.26953125" style="34" customWidth="1"/>
    <col min="5" max="5" width="19.453125" style="34" customWidth="1"/>
    <col min="6" max="6" width="17.1796875" style="34" customWidth="1"/>
    <col min="7" max="7" width="18.81640625" style="34" customWidth="1"/>
    <col min="8" max="8" width="17.81640625" style="34" customWidth="1"/>
    <col min="9" max="9" width="24.26953125" style="34" customWidth="1"/>
    <col min="10" max="10" width="11.7265625" style="34" customWidth="1"/>
    <col min="11" max="11" width="15.54296875" style="34" customWidth="1"/>
    <col min="12" max="14" width="11.7265625" style="34" customWidth="1"/>
    <col min="15" max="15" width="16.81640625" style="34" customWidth="1"/>
    <col min="16" max="16" width="24.1796875" style="34" customWidth="1"/>
    <col min="17" max="18" width="11.7265625" style="34" customWidth="1"/>
    <col min="19" max="19" width="13.54296875" style="34" customWidth="1"/>
    <col min="20" max="20" width="16.81640625" style="34" customWidth="1"/>
    <col min="21" max="16384" width="8.7265625" style="34"/>
  </cols>
  <sheetData>
    <row r="2" spans="2:19" ht="26">
      <c r="B2" s="561" t="s">
        <v>1634</v>
      </c>
      <c r="C2" s="561"/>
      <c r="D2" s="561"/>
      <c r="E2" s="561"/>
      <c r="F2" s="561"/>
      <c r="G2" s="561"/>
      <c r="H2" s="561"/>
      <c r="I2" s="561"/>
      <c r="J2" s="561"/>
      <c r="K2" s="561"/>
      <c r="L2" s="561"/>
      <c r="M2" s="561"/>
      <c r="N2" s="561"/>
      <c r="O2" s="561"/>
      <c r="P2" s="561"/>
    </row>
    <row r="3" spans="2:19" ht="17.25" customHeight="1">
      <c r="B3" s="244" t="s">
        <v>1</v>
      </c>
      <c r="C3" s="402"/>
      <c r="D3" s="402"/>
      <c r="E3" s="402"/>
      <c r="F3" s="402"/>
      <c r="G3" s="402"/>
      <c r="H3" s="402"/>
      <c r="I3" s="402"/>
      <c r="J3" s="402"/>
      <c r="K3" s="402"/>
      <c r="L3" s="402"/>
      <c r="M3" s="402"/>
      <c r="N3" s="402"/>
      <c r="O3" s="402"/>
      <c r="P3" s="402"/>
      <c r="Q3" s="402"/>
      <c r="R3" s="402"/>
      <c r="S3" s="402"/>
    </row>
    <row r="4" spans="2:19" ht="17.25" customHeight="1">
      <c r="B4" s="402"/>
      <c r="C4" s="402"/>
      <c r="D4" s="402"/>
      <c r="E4" s="402"/>
      <c r="F4" s="402"/>
      <c r="G4" s="402"/>
      <c r="H4" s="402"/>
      <c r="I4" s="402"/>
      <c r="J4" s="402"/>
      <c r="K4" s="402"/>
      <c r="L4" s="402"/>
      <c r="M4" s="402"/>
      <c r="N4" s="402"/>
      <c r="O4" s="402"/>
      <c r="P4" s="402"/>
      <c r="Q4" s="402"/>
      <c r="R4" s="402"/>
      <c r="S4" s="402"/>
    </row>
    <row r="5" spans="2:19" ht="17.25" customHeight="1">
      <c r="B5" s="402"/>
      <c r="C5" s="402"/>
      <c r="D5" s="402"/>
      <c r="E5" s="68" t="s">
        <v>4</v>
      </c>
      <c r="F5" s="68" t="s">
        <v>5</v>
      </c>
      <c r="G5" s="68" t="s">
        <v>6</v>
      </c>
      <c r="H5" s="68" t="s">
        <v>35</v>
      </c>
      <c r="I5" s="68" t="s">
        <v>36</v>
      </c>
      <c r="J5" s="68" t="s">
        <v>77</v>
      </c>
      <c r="K5" s="68" t="s">
        <v>78</v>
      </c>
      <c r="L5" s="68" t="s">
        <v>79</v>
      </c>
      <c r="M5" s="68" t="s">
        <v>82</v>
      </c>
      <c r="N5" s="68" t="s">
        <v>83</v>
      </c>
      <c r="O5" s="68" t="s">
        <v>84</v>
      </c>
      <c r="P5" s="68" t="s">
        <v>85</v>
      </c>
      <c r="Q5" s="68" t="s">
        <v>86</v>
      </c>
      <c r="R5" s="68" t="s">
        <v>131</v>
      </c>
      <c r="S5" s="68" t="s">
        <v>132</v>
      </c>
    </row>
    <row r="6" spans="2:19" ht="30" customHeight="1">
      <c r="B6" s="551"/>
      <c r="C6" s="551"/>
      <c r="D6" s="551"/>
      <c r="E6" s="549" t="s">
        <v>412</v>
      </c>
      <c r="F6" s="549"/>
      <c r="G6" s="549"/>
      <c r="H6" s="549"/>
      <c r="I6" s="549"/>
      <c r="J6" s="549"/>
      <c r="K6" s="549"/>
      <c r="L6" s="549" t="s">
        <v>1598</v>
      </c>
      <c r="M6" s="549"/>
      <c r="N6" s="549"/>
      <c r="O6" s="549"/>
      <c r="P6" s="549"/>
      <c r="Q6" s="549"/>
      <c r="R6" s="549"/>
      <c r="S6" s="420" t="s">
        <v>1599</v>
      </c>
    </row>
    <row r="7" spans="2:19" ht="30" customHeight="1">
      <c r="B7" s="551"/>
      <c r="C7" s="551"/>
      <c r="D7" s="551"/>
      <c r="E7" s="552"/>
      <c r="F7" s="549" t="s">
        <v>1600</v>
      </c>
      <c r="G7" s="549"/>
      <c r="H7" s="549"/>
      <c r="I7" s="549" t="s">
        <v>1601</v>
      </c>
      <c r="J7" s="549"/>
      <c r="K7" s="549"/>
      <c r="L7" s="549"/>
      <c r="M7" s="549" t="s">
        <v>1600</v>
      </c>
      <c r="N7" s="549"/>
      <c r="O7" s="549"/>
      <c r="P7" s="549" t="s">
        <v>1601</v>
      </c>
      <c r="Q7" s="549"/>
      <c r="R7" s="549"/>
      <c r="S7" s="549" t="s">
        <v>1602</v>
      </c>
    </row>
    <row r="8" spans="2:19" ht="30" customHeight="1">
      <c r="B8" s="551"/>
      <c r="C8" s="551"/>
      <c r="D8" s="551"/>
      <c r="E8" s="552"/>
      <c r="F8" s="552"/>
      <c r="G8" s="547" t="s">
        <v>1603</v>
      </c>
      <c r="H8" s="547" t="s">
        <v>1604</v>
      </c>
      <c r="I8" s="549"/>
      <c r="J8" s="547" t="s">
        <v>1603</v>
      </c>
      <c r="K8" s="547" t="s">
        <v>1605</v>
      </c>
      <c r="L8" s="549"/>
      <c r="M8" s="549"/>
      <c r="N8" s="547" t="s">
        <v>1603</v>
      </c>
      <c r="O8" s="547" t="s">
        <v>1604</v>
      </c>
      <c r="P8" s="549"/>
      <c r="Q8" s="547" t="s">
        <v>1603</v>
      </c>
      <c r="R8" s="547" t="s">
        <v>1605</v>
      </c>
      <c r="S8" s="549"/>
    </row>
    <row r="9" spans="2:19" ht="63" customHeight="1">
      <c r="B9" s="551"/>
      <c r="C9" s="551"/>
      <c r="D9" s="551"/>
      <c r="E9" s="553"/>
      <c r="F9" s="553"/>
      <c r="G9" s="548"/>
      <c r="H9" s="548"/>
      <c r="I9" s="550"/>
      <c r="J9" s="548"/>
      <c r="K9" s="548"/>
      <c r="L9" s="550"/>
      <c r="M9" s="550"/>
      <c r="N9" s="548"/>
      <c r="O9" s="548"/>
      <c r="P9" s="550"/>
      <c r="Q9" s="548"/>
      <c r="R9" s="548"/>
      <c r="S9" s="550"/>
    </row>
    <row r="10" spans="2:19" ht="26.25" customHeight="1">
      <c r="B10" s="68">
        <v>1</v>
      </c>
      <c r="C10" s="559" t="s">
        <v>1606</v>
      </c>
      <c r="D10" s="559"/>
      <c r="E10" s="421">
        <v>1429883.14</v>
      </c>
      <c r="F10" s="421">
        <v>1205500.6200000001</v>
      </c>
      <c r="G10" s="421">
        <v>184538.91</v>
      </c>
      <c r="H10" s="421">
        <v>1205500.6200000001</v>
      </c>
      <c r="I10" s="421">
        <v>224382.52</v>
      </c>
      <c r="J10" s="421">
        <v>40453.410000000003</v>
      </c>
      <c r="K10" s="421">
        <v>224382.52</v>
      </c>
      <c r="L10" s="421">
        <v>-16077.08</v>
      </c>
      <c r="M10" s="421">
        <v>-5559.25</v>
      </c>
      <c r="N10" s="421">
        <v>-445.34</v>
      </c>
      <c r="O10" s="421">
        <v>-5559.25</v>
      </c>
      <c r="P10" s="421">
        <v>-10517.83</v>
      </c>
      <c r="Q10" s="421">
        <v>-79.290000000000006</v>
      </c>
      <c r="R10" s="421">
        <v>-10517.83</v>
      </c>
      <c r="S10" s="422">
        <v>224382.52</v>
      </c>
    </row>
    <row r="11" spans="2:19" ht="26.25" customHeight="1">
      <c r="B11" s="68">
        <v>2</v>
      </c>
      <c r="C11" s="559" t="s">
        <v>1607</v>
      </c>
      <c r="D11" s="559"/>
      <c r="E11" s="421">
        <v>1429883.14</v>
      </c>
      <c r="F11" s="421">
        <v>1205500.6200000001</v>
      </c>
      <c r="G11" s="421">
        <v>184538.91</v>
      </c>
      <c r="H11" s="421">
        <v>1205500.6200000001</v>
      </c>
      <c r="I11" s="421">
        <v>224382.52</v>
      </c>
      <c r="J11" s="421">
        <v>40453.410000000003</v>
      </c>
      <c r="K11" s="421">
        <v>224382.52</v>
      </c>
      <c r="L11" s="421">
        <v>-16077.08</v>
      </c>
      <c r="M11" s="421">
        <v>-5559.25</v>
      </c>
      <c r="N11" s="421">
        <v>-445.34</v>
      </c>
      <c r="O11" s="421">
        <v>-5559.25</v>
      </c>
      <c r="P11" s="421">
        <v>-10517.83</v>
      </c>
      <c r="Q11" s="421">
        <v>-79.290000000000006</v>
      </c>
      <c r="R11" s="421">
        <v>-10517.83</v>
      </c>
      <c r="S11" s="422">
        <v>224382.52</v>
      </c>
    </row>
    <row r="12" spans="2:19" ht="26.25" customHeight="1">
      <c r="B12" s="68">
        <v>3</v>
      </c>
      <c r="C12" s="560" t="s">
        <v>1608</v>
      </c>
      <c r="D12" s="560"/>
      <c r="E12" s="421">
        <v>1429883.14</v>
      </c>
      <c r="F12" s="421">
        <v>1205500.6200000001</v>
      </c>
      <c r="G12" s="421">
        <v>184538.91</v>
      </c>
      <c r="H12" s="421">
        <v>1205500.6200000001</v>
      </c>
      <c r="I12" s="421">
        <v>224382.52</v>
      </c>
      <c r="J12" s="421">
        <v>40453.410000000003</v>
      </c>
      <c r="K12" s="421">
        <v>224382.52</v>
      </c>
      <c r="L12" s="421">
        <v>-16077.08</v>
      </c>
      <c r="M12" s="421">
        <v>-5559.25</v>
      </c>
      <c r="N12" s="421">
        <v>-445.34</v>
      </c>
      <c r="O12" s="421">
        <v>-5559.25</v>
      </c>
      <c r="P12" s="421">
        <v>-10517.83</v>
      </c>
      <c r="Q12" s="421">
        <v>-79.290000000000006</v>
      </c>
      <c r="R12" s="421">
        <v>-10517.83</v>
      </c>
      <c r="S12" s="422">
        <v>224382.52</v>
      </c>
    </row>
    <row r="13" spans="2:19" ht="26.25" customHeight="1">
      <c r="B13" s="68">
        <v>4</v>
      </c>
      <c r="C13" s="559" t="s">
        <v>1609</v>
      </c>
      <c r="D13" s="559"/>
      <c r="E13" s="421">
        <v>0</v>
      </c>
      <c r="F13" s="421">
        <v>0</v>
      </c>
      <c r="G13" s="421">
        <v>0</v>
      </c>
      <c r="H13" s="421">
        <v>0</v>
      </c>
      <c r="I13" s="421">
        <v>0</v>
      </c>
      <c r="J13" s="421">
        <v>0</v>
      </c>
      <c r="K13" s="421">
        <v>0</v>
      </c>
      <c r="L13" s="421">
        <v>0</v>
      </c>
      <c r="M13" s="421">
        <v>0</v>
      </c>
      <c r="N13" s="421">
        <v>0</v>
      </c>
      <c r="O13" s="421">
        <v>0</v>
      </c>
      <c r="P13" s="421">
        <v>0</v>
      </c>
      <c r="Q13" s="421">
        <v>0</v>
      </c>
      <c r="R13" s="421">
        <v>0</v>
      </c>
      <c r="S13" s="422">
        <v>0</v>
      </c>
    </row>
    <row r="14" spans="2:19" ht="26.25" customHeight="1">
      <c r="B14" s="68">
        <v>5</v>
      </c>
      <c r="C14" s="560" t="s">
        <v>1610</v>
      </c>
      <c r="D14" s="560"/>
      <c r="E14" s="421">
        <v>0</v>
      </c>
      <c r="F14" s="421">
        <v>0</v>
      </c>
      <c r="G14" s="421">
        <v>0</v>
      </c>
      <c r="H14" s="421">
        <v>0</v>
      </c>
      <c r="I14" s="421">
        <v>0</v>
      </c>
      <c r="J14" s="421">
        <v>0</v>
      </c>
      <c r="K14" s="421">
        <v>0</v>
      </c>
      <c r="L14" s="421">
        <v>0</v>
      </c>
      <c r="M14" s="421">
        <v>0</v>
      </c>
      <c r="N14" s="421">
        <v>0</v>
      </c>
      <c r="O14" s="421">
        <v>0</v>
      </c>
      <c r="P14" s="421">
        <v>0</v>
      </c>
      <c r="Q14" s="421">
        <v>0</v>
      </c>
      <c r="R14" s="421">
        <v>0</v>
      </c>
      <c r="S14" s="422">
        <v>0</v>
      </c>
    </row>
    <row r="15" spans="2:19" ht="26.25" customHeight="1">
      <c r="B15" s="68">
        <v>6</v>
      </c>
      <c r="C15" s="560" t="s">
        <v>1611</v>
      </c>
      <c r="D15" s="560"/>
      <c r="E15" s="421">
        <v>0</v>
      </c>
      <c r="F15" s="421">
        <v>0</v>
      </c>
      <c r="G15" s="421">
        <v>0</v>
      </c>
      <c r="H15" s="421">
        <v>0</v>
      </c>
      <c r="I15" s="421">
        <v>0</v>
      </c>
      <c r="J15" s="421">
        <v>0</v>
      </c>
      <c r="K15" s="421">
        <v>0</v>
      </c>
      <c r="L15" s="421">
        <v>0</v>
      </c>
      <c r="M15" s="421">
        <v>0</v>
      </c>
      <c r="N15" s="421">
        <v>0</v>
      </c>
      <c r="O15" s="421">
        <v>0</v>
      </c>
      <c r="P15" s="421">
        <v>0</v>
      </c>
      <c r="Q15" s="421">
        <v>0</v>
      </c>
      <c r="R15" s="421">
        <v>0</v>
      </c>
      <c r="S15" s="422">
        <v>0</v>
      </c>
    </row>
    <row r="16" spans="2:19" ht="15.5">
      <c r="B16" s="51"/>
      <c r="C16" s="397"/>
      <c r="D16" s="397"/>
      <c r="E16" s="397"/>
      <c r="F16" s="397"/>
      <c r="G16" s="397"/>
      <c r="H16" s="397"/>
      <c r="I16" s="397"/>
      <c r="J16" s="397"/>
      <c r="K16" s="397"/>
      <c r="L16" s="397"/>
      <c r="M16" s="397"/>
      <c r="N16" s="397"/>
      <c r="O16" s="397"/>
      <c r="P16" s="397"/>
      <c r="Q16" s="397"/>
      <c r="R16" s="397"/>
      <c r="S16" s="397"/>
    </row>
    <row r="17" spans="2:19" ht="36.65" customHeight="1">
      <c r="B17" s="554" t="s">
        <v>1612</v>
      </c>
      <c r="C17" s="555"/>
      <c r="D17" s="555"/>
      <c r="E17" s="555"/>
      <c r="F17" s="555"/>
      <c r="G17" s="555"/>
      <c r="H17" s="555"/>
      <c r="I17" s="555"/>
      <c r="J17" s="555"/>
      <c r="K17" s="555"/>
      <c r="L17" s="555"/>
      <c r="M17" s="555"/>
      <c r="N17" s="555"/>
      <c r="O17" s="555"/>
      <c r="P17" s="555"/>
      <c r="Q17" s="555"/>
      <c r="R17" s="555"/>
      <c r="S17" s="556"/>
    </row>
    <row r="18" spans="2:19" ht="19.5" customHeight="1">
      <c r="B18" s="557"/>
      <c r="C18" s="557"/>
      <c r="D18" s="403"/>
      <c r="E18" s="398"/>
      <c r="F18" s="399"/>
      <c r="G18" s="399"/>
      <c r="H18" s="399"/>
      <c r="I18" s="399"/>
      <c r="J18" s="399"/>
      <c r="K18" s="8"/>
      <c r="L18" s="8"/>
      <c r="M18" s="8"/>
      <c r="N18" s="8"/>
      <c r="O18" s="8"/>
      <c r="P18" s="8"/>
      <c r="Q18" s="8"/>
      <c r="R18" s="8"/>
      <c r="S18" s="8"/>
    </row>
    <row r="19" spans="2:19" ht="19.5" customHeight="1">
      <c r="B19" s="557"/>
      <c r="C19" s="557"/>
      <c r="D19" s="403"/>
      <c r="E19" s="398"/>
      <c r="F19" s="399"/>
      <c r="G19" s="399"/>
      <c r="H19" s="399"/>
      <c r="I19" s="399"/>
      <c r="J19" s="399"/>
      <c r="K19" s="8"/>
      <c r="L19" s="8"/>
      <c r="M19" s="8"/>
      <c r="N19" s="8"/>
      <c r="O19" s="8"/>
      <c r="P19" s="8"/>
      <c r="Q19" s="8"/>
      <c r="R19" s="8"/>
      <c r="S19" s="8"/>
    </row>
    <row r="20" spans="2:19" ht="19.5" customHeight="1">
      <c r="B20" s="558"/>
      <c r="C20" s="558"/>
      <c r="D20" s="558"/>
      <c r="E20" s="558"/>
      <c r="F20" s="558"/>
      <c r="G20" s="558"/>
      <c r="H20" s="558"/>
      <c r="I20" s="558"/>
      <c r="J20" s="558"/>
      <c r="K20" s="558"/>
      <c r="L20" s="558"/>
      <c r="M20" s="558"/>
      <c r="N20" s="558"/>
      <c r="O20" s="558"/>
      <c r="P20" s="558"/>
      <c r="Q20" s="558"/>
      <c r="R20" s="558"/>
      <c r="S20" s="558"/>
    </row>
    <row r="21" spans="2:19" ht="28.5" customHeight="1">
      <c r="B21" s="563"/>
      <c r="C21" s="563"/>
      <c r="D21" s="563"/>
      <c r="E21" s="563"/>
      <c r="F21" s="563"/>
      <c r="G21" s="563"/>
      <c r="H21" s="563"/>
      <c r="I21" s="563"/>
      <c r="J21" s="563"/>
      <c r="K21" s="563"/>
      <c r="L21" s="404"/>
      <c r="M21" s="404"/>
      <c r="N21" s="404"/>
      <c r="O21" s="404"/>
      <c r="P21" s="404"/>
      <c r="Q21" s="404"/>
      <c r="R21" s="404"/>
      <c r="S21" s="404"/>
    </row>
    <row r="22" spans="2:19" ht="45.75" customHeight="1">
      <c r="B22" s="563"/>
      <c r="C22" s="563"/>
      <c r="D22" s="563"/>
      <c r="E22" s="563"/>
      <c r="F22" s="563"/>
      <c r="G22" s="563"/>
      <c r="H22" s="563"/>
      <c r="I22" s="563"/>
      <c r="J22" s="563"/>
      <c r="K22" s="563"/>
      <c r="L22" s="404"/>
      <c r="M22" s="404"/>
      <c r="N22" s="404"/>
      <c r="O22" s="404"/>
      <c r="P22" s="404"/>
      <c r="Q22" s="404"/>
      <c r="R22" s="404"/>
      <c r="S22" s="404"/>
    </row>
    <row r="23" spans="2:19" ht="21.75" customHeight="1">
      <c r="B23" s="558"/>
      <c r="C23" s="558"/>
      <c r="D23" s="558"/>
      <c r="E23" s="558"/>
      <c r="F23" s="558"/>
      <c r="G23" s="558"/>
      <c r="H23" s="558"/>
      <c r="I23" s="558"/>
      <c r="J23" s="558"/>
      <c r="K23" s="558"/>
      <c r="L23" s="558"/>
      <c r="M23" s="558"/>
      <c r="N23" s="558"/>
      <c r="O23" s="558"/>
      <c r="P23" s="558"/>
      <c r="Q23" s="558"/>
      <c r="R23" s="558"/>
      <c r="S23" s="558"/>
    </row>
    <row r="24" spans="2:19" ht="18" customHeight="1">
      <c r="B24" s="557"/>
      <c r="C24" s="557"/>
      <c r="D24" s="403"/>
      <c r="E24" s="398"/>
      <c r="F24" s="399"/>
      <c r="G24" s="399"/>
      <c r="H24" s="399"/>
      <c r="I24" s="399"/>
      <c r="J24" s="399"/>
      <c r="K24" s="8"/>
      <c r="L24" s="8"/>
      <c r="M24" s="8"/>
      <c r="N24" s="8"/>
      <c r="O24" s="8"/>
      <c r="P24" s="8"/>
      <c r="Q24" s="8"/>
      <c r="R24" s="8"/>
      <c r="S24" s="8"/>
    </row>
    <row r="25" spans="2:19" ht="20.25" customHeight="1">
      <c r="B25" s="562"/>
      <c r="C25" s="562"/>
      <c r="D25" s="562"/>
      <c r="E25" s="562"/>
      <c r="F25" s="562"/>
      <c r="G25" s="562"/>
      <c r="H25" s="562"/>
      <c r="I25" s="562"/>
      <c r="J25" s="562"/>
      <c r="K25" s="562"/>
      <c r="L25" s="562"/>
      <c r="M25" s="562"/>
      <c r="N25" s="562"/>
      <c r="O25" s="562"/>
      <c r="P25" s="562"/>
      <c r="Q25" s="562"/>
      <c r="R25" s="562"/>
      <c r="S25" s="562"/>
    </row>
    <row r="26" spans="2:19" ht="33" customHeight="1">
      <c r="B26" s="563"/>
      <c r="C26" s="563"/>
      <c r="D26" s="563"/>
      <c r="E26" s="563"/>
      <c r="F26" s="563"/>
      <c r="G26" s="563"/>
      <c r="H26" s="563"/>
      <c r="I26" s="563"/>
      <c r="J26" s="563"/>
      <c r="K26" s="563"/>
      <c r="L26" s="405"/>
      <c r="M26" s="405"/>
      <c r="N26" s="405"/>
      <c r="O26" s="405"/>
      <c r="P26" s="405"/>
      <c r="Q26" s="405"/>
      <c r="R26" s="405"/>
      <c r="S26" s="405"/>
    </row>
    <row r="27" spans="2:19" ht="33" customHeight="1">
      <c r="B27" s="562"/>
      <c r="C27" s="562"/>
      <c r="D27" s="562"/>
      <c r="E27" s="562"/>
      <c r="F27" s="562"/>
      <c r="G27" s="562"/>
      <c r="H27" s="562"/>
      <c r="I27" s="562"/>
      <c r="J27" s="562"/>
      <c r="K27" s="562"/>
      <c r="L27" s="562"/>
      <c r="M27" s="562"/>
      <c r="N27" s="562"/>
      <c r="O27" s="562"/>
      <c r="P27" s="562"/>
      <c r="Q27" s="562"/>
      <c r="R27" s="562"/>
      <c r="S27" s="562"/>
    </row>
    <row r="28" spans="2:19" ht="29.25" customHeight="1">
      <c r="B28" s="563"/>
      <c r="C28" s="563"/>
      <c r="D28" s="563"/>
      <c r="E28" s="563"/>
      <c r="F28" s="563"/>
      <c r="G28" s="563"/>
      <c r="H28" s="563"/>
      <c r="I28" s="563"/>
      <c r="J28" s="563"/>
      <c r="K28" s="563"/>
      <c r="L28" s="406"/>
      <c r="M28" s="405"/>
      <c r="N28" s="405"/>
      <c r="O28" s="405"/>
      <c r="P28" s="405"/>
      <c r="Q28" s="405"/>
      <c r="R28" s="405"/>
      <c r="S28" s="405"/>
    </row>
    <row r="29" spans="2:19" ht="20.25" customHeight="1">
      <c r="B29" s="562"/>
      <c r="C29" s="562"/>
      <c r="D29" s="562"/>
      <c r="E29" s="562"/>
      <c r="F29" s="562"/>
      <c r="G29" s="562"/>
      <c r="H29" s="562"/>
      <c r="I29" s="562"/>
      <c r="J29" s="562"/>
      <c r="K29" s="562"/>
      <c r="L29" s="562"/>
      <c r="M29" s="562"/>
      <c r="N29" s="562"/>
      <c r="O29" s="562"/>
      <c r="P29" s="562"/>
      <c r="Q29" s="562"/>
      <c r="R29" s="562"/>
      <c r="S29" s="562"/>
    </row>
    <row r="30" spans="2:19" ht="20.25" customHeight="1">
      <c r="B30" s="562"/>
      <c r="C30" s="562"/>
      <c r="D30" s="562"/>
      <c r="E30" s="562"/>
      <c r="F30" s="562"/>
      <c r="G30" s="562"/>
      <c r="H30" s="562"/>
      <c r="I30" s="562"/>
      <c r="J30" s="562"/>
      <c r="K30" s="562"/>
      <c r="L30" s="562"/>
      <c r="M30" s="562"/>
      <c r="N30" s="562"/>
      <c r="O30" s="562"/>
      <c r="P30" s="562"/>
      <c r="Q30" s="562"/>
      <c r="R30" s="562"/>
      <c r="S30" s="562"/>
    </row>
    <row r="31" spans="2:19" ht="27.75" customHeight="1">
      <c r="B31" s="558"/>
      <c r="C31" s="558"/>
      <c r="D31" s="558"/>
      <c r="E31" s="558"/>
      <c r="F31" s="558"/>
      <c r="G31" s="558"/>
      <c r="H31" s="558"/>
      <c r="I31" s="558"/>
      <c r="J31" s="558"/>
      <c r="K31" s="558"/>
      <c r="L31" s="558"/>
      <c r="M31" s="558"/>
      <c r="N31" s="558"/>
      <c r="O31" s="558"/>
      <c r="P31" s="558"/>
      <c r="Q31" s="558"/>
      <c r="R31" s="558"/>
      <c r="S31" s="558"/>
    </row>
    <row r="32" spans="2:19" ht="20.25" customHeight="1">
      <c r="B32" s="558"/>
      <c r="C32" s="558"/>
      <c r="D32" s="558"/>
      <c r="E32" s="558"/>
      <c r="F32" s="558"/>
      <c r="G32" s="558"/>
      <c r="H32" s="558"/>
      <c r="I32" s="558"/>
      <c r="J32" s="558"/>
      <c r="K32" s="558"/>
      <c r="L32" s="558"/>
      <c r="M32" s="558"/>
      <c r="N32" s="558"/>
      <c r="O32" s="558"/>
      <c r="P32" s="558"/>
      <c r="Q32" s="558"/>
      <c r="R32" s="558"/>
      <c r="S32" s="558"/>
    </row>
    <row r="33" spans="2:19" ht="38.25" customHeight="1">
      <c r="B33" s="558"/>
      <c r="C33" s="558"/>
      <c r="D33" s="558"/>
      <c r="E33" s="558"/>
      <c r="F33" s="558"/>
      <c r="G33" s="558"/>
      <c r="H33" s="558"/>
      <c r="I33" s="558"/>
      <c r="J33" s="558"/>
      <c r="K33" s="558"/>
      <c r="L33" s="558"/>
      <c r="M33" s="558"/>
      <c r="N33" s="558"/>
      <c r="O33" s="558"/>
      <c r="P33" s="558"/>
      <c r="Q33" s="558"/>
      <c r="R33" s="558"/>
      <c r="S33" s="558"/>
    </row>
  </sheetData>
  <mergeCells count="46">
    <mergeCell ref="B33:S33"/>
    <mergeCell ref="B2:P2"/>
    <mergeCell ref="B27:S27"/>
    <mergeCell ref="B28:K28"/>
    <mergeCell ref="B29:S29"/>
    <mergeCell ref="B30:S30"/>
    <mergeCell ref="B31:S31"/>
    <mergeCell ref="B32:S32"/>
    <mergeCell ref="B21:K21"/>
    <mergeCell ref="B22:K22"/>
    <mergeCell ref="B23:S23"/>
    <mergeCell ref="B24:C24"/>
    <mergeCell ref="B25:S25"/>
    <mergeCell ref="B26:K26"/>
    <mergeCell ref="C14:D14"/>
    <mergeCell ref="C15:D15"/>
    <mergeCell ref="B17:S17"/>
    <mergeCell ref="B18:C18"/>
    <mergeCell ref="B19:C19"/>
    <mergeCell ref="B20:S20"/>
    <mergeCell ref="Q8:Q9"/>
    <mergeCell ref="R8:R9"/>
    <mergeCell ref="C10:D10"/>
    <mergeCell ref="C11:D11"/>
    <mergeCell ref="C12:D12"/>
    <mergeCell ref="C13:D13"/>
    <mergeCell ref="S7:S9"/>
    <mergeCell ref="F8:F9"/>
    <mergeCell ref="G8:G9"/>
    <mergeCell ref="H8:H9"/>
    <mergeCell ref="I8:I9"/>
    <mergeCell ref="J8:J9"/>
    <mergeCell ref="K8:K9"/>
    <mergeCell ref="M8:M9"/>
    <mergeCell ref="N8:N9"/>
    <mergeCell ref="O8:O9"/>
    <mergeCell ref="B6:D9"/>
    <mergeCell ref="E6:K6"/>
    <mergeCell ref="L6:R6"/>
    <mergeCell ref="E7:E9"/>
    <mergeCell ref="F7:H7"/>
    <mergeCell ref="I7:K7"/>
    <mergeCell ref="L7:L9"/>
    <mergeCell ref="M7:O7"/>
    <mergeCell ref="P7:R7"/>
    <mergeCell ref="P8:P9"/>
  </mergeCells>
  <pageMargins left="0.7" right="0.7" top="0.75" bottom="0.75" header="0.3" footer="0.3"/>
  <pageSetup paperSize="9" orientation="portrait" horizontalDpi="90" verticalDpi="90" r:id="rId1"/>
  <headerFooter>
    <oddFooter>&amp;C&amp;1#&amp;"Calibri"&amp;10&amp;K000000Internal</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294B3-A730-4418-961B-1E213D333A64}">
  <sheetPr codeName="Sheet11"/>
  <dimension ref="B2:S32"/>
  <sheetViews>
    <sheetView showGridLines="0" zoomScale="80" zoomScaleNormal="80" workbookViewId="0"/>
  </sheetViews>
  <sheetFormatPr defaultColWidth="8.7265625" defaultRowHeight="14.5"/>
  <cols>
    <col min="1" max="1" width="8.7265625" style="34"/>
    <col min="2" max="2" width="5.54296875" style="34" customWidth="1"/>
    <col min="3" max="3" width="30.26953125" style="34" customWidth="1"/>
    <col min="4" max="4" width="11.453125" style="34" bestFit="1" customWidth="1"/>
    <col min="5" max="5" width="20.54296875" style="34" customWidth="1"/>
    <col min="6" max="6" width="17.81640625" style="34" customWidth="1"/>
    <col min="7" max="7" width="20.26953125" style="34" customWidth="1"/>
    <col min="8" max="8" width="16.54296875" style="34" customWidth="1"/>
    <col min="9" max="9" width="17.7265625" style="34" customWidth="1"/>
    <col min="10" max="10" width="13" style="34" customWidth="1"/>
    <col min="11" max="11" width="10.1796875" style="34" customWidth="1"/>
    <col min="12" max="16384" width="8.7265625" style="34"/>
  </cols>
  <sheetData>
    <row r="2" spans="2:16" ht="26">
      <c r="B2" s="561" t="s">
        <v>1633</v>
      </c>
      <c r="C2" s="561"/>
      <c r="D2" s="561"/>
      <c r="E2" s="561"/>
      <c r="F2" s="561"/>
      <c r="G2" s="561"/>
      <c r="H2" s="561"/>
      <c r="I2" s="561"/>
      <c r="J2" s="561"/>
      <c r="K2" s="561"/>
      <c r="L2" s="561"/>
      <c r="M2" s="561"/>
      <c r="N2" s="561"/>
      <c r="O2" s="561"/>
      <c r="P2" s="561"/>
    </row>
    <row r="3" spans="2:16" ht="25.5" customHeight="1">
      <c r="B3" s="244" t="s">
        <v>1</v>
      </c>
      <c r="C3" s="402"/>
      <c r="D3" s="402"/>
      <c r="E3" s="402"/>
      <c r="F3" s="402"/>
      <c r="G3" s="402"/>
      <c r="H3" s="402"/>
      <c r="I3" s="402"/>
      <c r="J3" s="402"/>
      <c r="K3" s="402"/>
    </row>
    <row r="4" spans="2:16" ht="25.5" customHeight="1">
      <c r="B4" s="402"/>
      <c r="C4" s="402"/>
      <c r="D4" s="68" t="s">
        <v>4</v>
      </c>
      <c r="E4" s="68" t="s">
        <v>5</v>
      </c>
      <c r="F4" s="68" t="s">
        <v>6</v>
      </c>
      <c r="G4" s="68" t="s">
        <v>35</v>
      </c>
      <c r="H4" s="68" t="s">
        <v>36</v>
      </c>
      <c r="I4" s="68" t="s">
        <v>77</v>
      </c>
      <c r="J4" s="68" t="s">
        <v>78</v>
      </c>
      <c r="K4" s="68" t="s">
        <v>79</v>
      </c>
      <c r="L4" s="68" t="s">
        <v>82</v>
      </c>
    </row>
    <row r="5" spans="2:16" ht="25.5" customHeight="1">
      <c r="B5" s="564"/>
      <c r="C5" s="565"/>
      <c r="D5" s="566" t="s">
        <v>222</v>
      </c>
      <c r="E5" s="567" t="s">
        <v>412</v>
      </c>
      <c r="F5" s="567"/>
      <c r="G5" s="567"/>
      <c r="H5" s="567"/>
      <c r="I5" s="567"/>
      <c r="J5" s="567"/>
      <c r="K5" s="567"/>
      <c r="L5" s="567"/>
    </row>
    <row r="6" spans="2:16" ht="25.5" customHeight="1">
      <c r="B6" s="564"/>
      <c r="C6" s="565"/>
      <c r="D6" s="566"/>
      <c r="E6" s="567"/>
      <c r="F6" s="568" t="s">
        <v>1613</v>
      </c>
      <c r="G6" s="568" t="s">
        <v>1614</v>
      </c>
      <c r="H6" s="567" t="s">
        <v>1615</v>
      </c>
      <c r="I6" s="569"/>
      <c r="J6" s="569"/>
      <c r="K6" s="569"/>
      <c r="L6" s="569"/>
      <c r="M6" s="402"/>
    </row>
    <row r="7" spans="2:16" ht="25.5" customHeight="1">
      <c r="B7" s="564"/>
      <c r="C7" s="565"/>
      <c r="D7" s="566"/>
      <c r="E7" s="567"/>
      <c r="F7" s="568"/>
      <c r="G7" s="568"/>
      <c r="H7" s="567" t="s">
        <v>1616</v>
      </c>
      <c r="I7" s="568" t="s">
        <v>1617</v>
      </c>
      <c r="J7" s="568" t="s">
        <v>1618</v>
      </c>
      <c r="K7" s="568" t="s">
        <v>1619</v>
      </c>
      <c r="L7" s="567" t="s">
        <v>1620</v>
      </c>
      <c r="M7" s="402"/>
    </row>
    <row r="8" spans="2:16" ht="25.5" customHeight="1">
      <c r="B8" s="564"/>
      <c r="C8" s="565"/>
      <c r="D8" s="566"/>
      <c r="E8" s="567"/>
      <c r="F8" s="568"/>
      <c r="G8" s="568"/>
      <c r="H8" s="567"/>
      <c r="I8" s="567"/>
      <c r="J8" s="567"/>
      <c r="K8" s="567"/>
      <c r="L8" s="567"/>
      <c r="M8" s="402"/>
    </row>
    <row r="9" spans="2:16" ht="25.5" customHeight="1">
      <c r="B9" s="565"/>
      <c r="C9" s="565"/>
      <c r="D9" s="566"/>
      <c r="E9" s="567"/>
      <c r="F9" s="568"/>
      <c r="G9" s="568"/>
      <c r="H9" s="567"/>
      <c r="I9" s="567"/>
      <c r="J9" s="567"/>
      <c r="K9" s="567"/>
      <c r="L9" s="567"/>
      <c r="M9" s="402"/>
    </row>
    <row r="10" spans="2:16" ht="25.5" customHeight="1">
      <c r="B10" s="68">
        <v>1</v>
      </c>
      <c r="C10" s="426" t="s">
        <v>1621</v>
      </c>
      <c r="D10" s="423">
        <v>13403</v>
      </c>
      <c r="E10" s="423">
        <v>1417482146.3099999</v>
      </c>
      <c r="F10" s="303"/>
      <c r="G10" s="303"/>
      <c r="H10" s="303"/>
      <c r="I10" s="303"/>
      <c r="J10" s="303"/>
      <c r="K10" s="303"/>
      <c r="L10" s="303"/>
      <c r="M10" s="402"/>
    </row>
    <row r="11" spans="2:16" ht="25.5" customHeight="1">
      <c r="B11" s="68">
        <v>2</v>
      </c>
      <c r="C11" s="426" t="s">
        <v>1622</v>
      </c>
      <c r="D11" s="423">
        <v>12456</v>
      </c>
      <c r="E11" s="424">
        <v>1314230696.0799999</v>
      </c>
      <c r="F11" s="424">
        <v>1314230696.0799999</v>
      </c>
      <c r="G11" s="424">
        <v>1312800812.9400001</v>
      </c>
      <c r="H11" s="424">
        <v>1429883.14</v>
      </c>
      <c r="I11" s="425">
        <v>0</v>
      </c>
      <c r="J11" s="425">
        <v>0</v>
      </c>
      <c r="K11" s="425">
        <v>0</v>
      </c>
      <c r="L11" s="425">
        <v>0</v>
      </c>
      <c r="M11" s="402"/>
    </row>
    <row r="12" spans="2:16" ht="25.5" customHeight="1">
      <c r="B12" s="68">
        <v>3</v>
      </c>
      <c r="C12" s="426" t="s">
        <v>1607</v>
      </c>
      <c r="D12" s="303"/>
      <c r="E12" s="424">
        <v>1109416507.75</v>
      </c>
      <c r="F12" s="424">
        <v>1109416507.75</v>
      </c>
      <c r="G12" s="424">
        <v>1107986624.6099999</v>
      </c>
      <c r="H12" s="424">
        <v>1429883.14</v>
      </c>
      <c r="I12" s="425">
        <v>0</v>
      </c>
      <c r="J12" s="425">
        <v>0</v>
      </c>
      <c r="K12" s="425">
        <v>0</v>
      </c>
      <c r="L12" s="425">
        <v>0</v>
      </c>
      <c r="M12" s="402"/>
    </row>
    <row r="13" spans="2:16" ht="25.5" customHeight="1">
      <c r="B13" s="68">
        <v>4</v>
      </c>
      <c r="C13" s="427" t="s">
        <v>1623</v>
      </c>
      <c r="D13" s="303"/>
      <c r="E13" s="424">
        <v>1075352420.1500101</v>
      </c>
      <c r="F13" s="424">
        <v>1075352420.1500101</v>
      </c>
      <c r="G13" s="424">
        <v>1073922537.01001</v>
      </c>
      <c r="H13" s="424">
        <v>1429883.14</v>
      </c>
      <c r="I13" s="425">
        <v>0</v>
      </c>
      <c r="J13" s="425">
        <v>0</v>
      </c>
      <c r="K13" s="425">
        <v>0</v>
      </c>
      <c r="L13" s="425">
        <v>0</v>
      </c>
      <c r="M13" s="402"/>
    </row>
    <row r="14" spans="2:16" ht="25.5" customHeight="1">
      <c r="B14" s="68">
        <v>5</v>
      </c>
      <c r="C14" s="426" t="s">
        <v>1609</v>
      </c>
      <c r="D14" s="303"/>
      <c r="E14" s="424">
        <v>172175232.03999999</v>
      </c>
      <c r="F14" s="424">
        <v>172175232.03999999</v>
      </c>
      <c r="G14" s="424">
        <v>172175232.03999999</v>
      </c>
      <c r="H14" s="425">
        <v>0</v>
      </c>
      <c r="I14" s="425">
        <v>0</v>
      </c>
      <c r="J14" s="425">
        <v>0</v>
      </c>
      <c r="K14" s="425">
        <v>0</v>
      </c>
      <c r="L14" s="425">
        <v>0</v>
      </c>
      <c r="M14" s="402"/>
    </row>
    <row r="15" spans="2:16" ht="25.5" customHeight="1">
      <c r="B15" s="68">
        <v>6</v>
      </c>
      <c r="C15" s="427" t="s">
        <v>1624</v>
      </c>
      <c r="D15" s="303"/>
      <c r="E15" s="424">
        <v>172175232.03999999</v>
      </c>
      <c r="F15" s="424">
        <v>172175232.03999999</v>
      </c>
      <c r="G15" s="424">
        <v>172175232.03999999</v>
      </c>
      <c r="H15" s="425">
        <v>0</v>
      </c>
      <c r="I15" s="425">
        <v>0</v>
      </c>
      <c r="J15" s="425">
        <v>0</v>
      </c>
      <c r="K15" s="425">
        <v>0</v>
      </c>
      <c r="L15" s="425">
        <v>0</v>
      </c>
      <c r="M15" s="402"/>
    </row>
    <row r="16" spans="2:16" ht="25.5" customHeight="1">
      <c r="B16" s="68">
        <v>7</v>
      </c>
      <c r="C16" s="427" t="s">
        <v>1625</v>
      </c>
      <c r="D16" s="303"/>
      <c r="E16" s="424">
        <v>76398726.700000003</v>
      </c>
      <c r="F16" s="424">
        <v>76398726.700000003</v>
      </c>
      <c r="G16" s="424">
        <v>76398726.700000003</v>
      </c>
      <c r="H16" s="425">
        <v>0</v>
      </c>
      <c r="I16" s="425">
        <v>0</v>
      </c>
      <c r="J16" s="425">
        <v>0</v>
      </c>
      <c r="K16" s="425">
        <v>0</v>
      </c>
      <c r="L16" s="425">
        <v>0</v>
      </c>
      <c r="M16" s="402"/>
    </row>
    <row r="17" spans="2:19" ht="25.5" customHeight="1">
      <c r="B17" s="51"/>
      <c r="C17" s="407"/>
      <c r="D17" s="408"/>
      <c r="E17" s="409"/>
      <c r="F17" s="409"/>
      <c r="G17" s="409"/>
      <c r="H17" s="409"/>
      <c r="I17" s="409"/>
      <c r="J17" s="409"/>
      <c r="K17" s="409"/>
      <c r="L17" s="409"/>
      <c r="M17" s="402"/>
    </row>
    <row r="18" spans="2:19" ht="29.5" customHeight="1">
      <c r="B18" s="572" t="s">
        <v>1626</v>
      </c>
      <c r="C18" s="573"/>
      <c r="D18" s="573"/>
      <c r="E18" s="573"/>
      <c r="F18" s="573"/>
      <c r="G18" s="573"/>
      <c r="H18" s="573"/>
      <c r="I18" s="573"/>
      <c r="J18" s="573"/>
      <c r="K18" s="573"/>
      <c r="L18" s="574"/>
    </row>
    <row r="19" spans="2:19" ht="15.5">
      <c r="B19" s="575"/>
      <c r="C19" s="575"/>
      <c r="D19" s="575"/>
      <c r="E19" s="575"/>
      <c r="F19" s="400"/>
      <c r="G19" s="397"/>
      <c r="H19" s="397"/>
      <c r="I19" s="397"/>
      <c r="J19" s="397"/>
      <c r="K19" s="397"/>
    </row>
    <row r="20" spans="2:19" ht="15.5">
      <c r="B20" s="557"/>
      <c r="C20" s="557"/>
      <c r="D20" s="410"/>
      <c r="E20" s="410"/>
      <c r="F20" s="400"/>
      <c r="G20" s="397"/>
      <c r="H20" s="397"/>
      <c r="I20" s="397"/>
      <c r="J20" s="397"/>
      <c r="K20" s="397"/>
    </row>
    <row r="21" spans="2:19" ht="15" customHeight="1">
      <c r="B21" s="558"/>
      <c r="C21" s="558"/>
      <c r="D21" s="558"/>
      <c r="E21" s="558"/>
      <c r="F21" s="558"/>
      <c r="G21" s="558"/>
      <c r="H21" s="558"/>
      <c r="I21" s="558"/>
      <c r="J21" s="558"/>
      <c r="K21" s="558"/>
      <c r="L21" s="558"/>
      <c r="M21" s="558"/>
      <c r="N21" s="558"/>
      <c r="O21" s="558"/>
      <c r="P21" s="558"/>
      <c r="Q21" s="558"/>
      <c r="R21" s="558"/>
      <c r="S21" s="558"/>
    </row>
    <row r="22" spans="2:19" ht="19.5" customHeight="1">
      <c r="B22" s="563"/>
      <c r="C22" s="563"/>
      <c r="D22" s="563"/>
      <c r="E22" s="563"/>
      <c r="F22" s="563"/>
      <c r="G22" s="563"/>
      <c r="H22" s="563"/>
      <c r="I22" s="563"/>
      <c r="J22" s="563"/>
      <c r="K22" s="563"/>
      <c r="L22" s="404"/>
      <c r="M22" s="404"/>
      <c r="N22" s="404"/>
      <c r="O22" s="404"/>
      <c r="P22" s="404"/>
      <c r="Q22" s="404"/>
      <c r="R22" s="404"/>
      <c r="S22" s="404"/>
    </row>
    <row r="23" spans="2:19" ht="19.5" customHeight="1">
      <c r="B23" s="562"/>
      <c r="C23" s="558"/>
      <c r="D23" s="558"/>
      <c r="E23" s="558"/>
      <c r="F23" s="558"/>
      <c r="G23" s="558"/>
      <c r="H23" s="558"/>
      <c r="I23" s="558"/>
      <c r="J23" s="558"/>
      <c r="K23" s="558"/>
      <c r="L23" s="558"/>
      <c r="M23" s="558"/>
      <c r="N23" s="558"/>
      <c r="O23" s="558"/>
      <c r="P23" s="558"/>
      <c r="Q23" s="558"/>
      <c r="R23" s="558"/>
      <c r="S23" s="558"/>
    </row>
    <row r="24" spans="2:19" ht="33.75" customHeight="1">
      <c r="B24" s="558"/>
      <c r="C24" s="558"/>
      <c r="D24" s="558"/>
      <c r="E24" s="558"/>
      <c r="F24" s="558"/>
      <c r="G24" s="558"/>
      <c r="H24" s="558"/>
      <c r="I24" s="558"/>
      <c r="J24" s="558"/>
      <c r="K24" s="558"/>
      <c r="L24" s="558"/>
      <c r="M24" s="558"/>
      <c r="N24" s="558"/>
      <c r="O24" s="558"/>
      <c r="P24" s="558"/>
      <c r="Q24" s="558"/>
      <c r="R24" s="558"/>
      <c r="S24" s="558"/>
    </row>
    <row r="25" spans="2:19" ht="19.5" customHeight="1">
      <c r="B25" s="562"/>
      <c r="C25" s="558"/>
      <c r="D25" s="558"/>
      <c r="E25" s="558"/>
      <c r="F25" s="558"/>
      <c r="G25" s="558"/>
      <c r="H25" s="558"/>
      <c r="I25" s="558"/>
      <c r="J25" s="558"/>
      <c r="K25" s="558"/>
      <c r="L25" s="558"/>
      <c r="M25" s="558"/>
      <c r="N25" s="558"/>
      <c r="O25" s="558"/>
      <c r="P25" s="558"/>
      <c r="Q25" s="558"/>
      <c r="R25" s="558"/>
      <c r="S25" s="558"/>
    </row>
    <row r="26" spans="2:19" ht="19.5" customHeight="1">
      <c r="B26" s="558"/>
      <c r="C26" s="558"/>
      <c r="D26" s="558"/>
      <c r="E26" s="558"/>
      <c r="F26" s="558"/>
      <c r="G26" s="558"/>
      <c r="H26" s="558"/>
      <c r="I26" s="558"/>
      <c r="J26" s="558"/>
      <c r="K26" s="558"/>
      <c r="L26" s="558"/>
      <c r="M26" s="558"/>
      <c r="N26" s="558"/>
      <c r="O26" s="558"/>
      <c r="P26" s="558"/>
      <c r="Q26" s="558"/>
      <c r="R26" s="558"/>
      <c r="S26" s="558"/>
    </row>
    <row r="27" spans="2:19" ht="27" customHeight="1">
      <c r="B27" s="563"/>
      <c r="C27" s="563"/>
      <c r="D27" s="563"/>
      <c r="E27" s="563"/>
      <c r="F27" s="563"/>
      <c r="G27" s="563"/>
      <c r="H27" s="563"/>
      <c r="I27" s="563"/>
      <c r="J27" s="563"/>
      <c r="K27" s="563"/>
      <c r="L27" s="404"/>
      <c r="M27" s="404"/>
      <c r="N27" s="404"/>
      <c r="O27" s="404"/>
      <c r="P27" s="404"/>
      <c r="Q27" s="404"/>
      <c r="R27" s="404"/>
      <c r="S27" s="404"/>
    </row>
    <row r="28" spans="2:19">
      <c r="B28" s="558"/>
      <c r="C28" s="558"/>
      <c r="D28" s="558"/>
      <c r="E28" s="558"/>
      <c r="F28" s="558"/>
      <c r="G28" s="558"/>
      <c r="H28" s="558"/>
      <c r="I28" s="558"/>
      <c r="J28" s="558"/>
      <c r="K28" s="558"/>
      <c r="L28" s="558"/>
      <c r="M28" s="558"/>
      <c r="N28" s="558"/>
      <c r="O28" s="558"/>
      <c r="P28" s="558"/>
      <c r="Q28" s="558"/>
      <c r="R28" s="558"/>
      <c r="S28" s="558"/>
    </row>
    <row r="29" spans="2:19" ht="15.5">
      <c r="B29" s="410"/>
      <c r="C29" s="410"/>
      <c r="D29" s="410"/>
      <c r="E29" s="410"/>
      <c r="F29" s="400"/>
      <c r="G29" s="397"/>
      <c r="H29" s="397"/>
      <c r="I29" s="397"/>
      <c r="J29" s="397"/>
      <c r="K29" s="397"/>
    </row>
    <row r="30" spans="2:19" ht="15.5">
      <c r="B30" s="570"/>
      <c r="C30" s="570"/>
      <c r="D30" s="570"/>
      <c r="E30" s="570"/>
      <c r="F30" s="398"/>
      <c r="G30" s="398"/>
      <c r="H30" s="399"/>
      <c r="I30" s="399"/>
      <c r="J30" s="399"/>
      <c r="K30" s="399"/>
    </row>
    <row r="31" spans="2:19" ht="49.5" customHeight="1">
      <c r="B31" s="571"/>
      <c r="C31" s="571"/>
      <c r="D31" s="571"/>
      <c r="E31" s="571"/>
      <c r="F31" s="571"/>
      <c r="G31" s="571"/>
      <c r="H31" s="571"/>
      <c r="I31" s="571"/>
      <c r="J31" s="571"/>
      <c r="K31" s="571"/>
    </row>
    <row r="32" spans="2:19" ht="21" customHeight="1">
      <c r="B32" s="571"/>
      <c r="C32" s="571"/>
      <c r="D32" s="571"/>
      <c r="E32" s="571"/>
      <c r="F32" s="571"/>
      <c r="G32" s="571"/>
      <c r="H32" s="571"/>
      <c r="I32" s="571"/>
      <c r="J32" s="571"/>
      <c r="K32" s="571"/>
    </row>
  </sheetData>
  <mergeCells count="27">
    <mergeCell ref="B28:S28"/>
    <mergeCell ref="B30:E30"/>
    <mergeCell ref="B31:K31"/>
    <mergeCell ref="B32:K32"/>
    <mergeCell ref="B2:P2"/>
    <mergeCell ref="B22:K22"/>
    <mergeCell ref="B23:S23"/>
    <mergeCell ref="B24:S24"/>
    <mergeCell ref="B25:S25"/>
    <mergeCell ref="B26:S26"/>
    <mergeCell ref="B27:K27"/>
    <mergeCell ref="K7:K9"/>
    <mergeCell ref="L7:L9"/>
    <mergeCell ref="B18:L18"/>
    <mergeCell ref="B19:E19"/>
    <mergeCell ref="B20:C20"/>
    <mergeCell ref="B21:S21"/>
    <mergeCell ref="B5:C9"/>
    <mergeCell ref="D5:D9"/>
    <mergeCell ref="E5:L5"/>
    <mergeCell ref="E6:E9"/>
    <mergeCell ref="F6:F9"/>
    <mergeCell ref="G6:G9"/>
    <mergeCell ref="H6:L6"/>
    <mergeCell ref="H7:H9"/>
    <mergeCell ref="I7:I9"/>
    <mergeCell ref="J7:J9"/>
  </mergeCells>
  <pageMargins left="0.7" right="0.7" top="0.75" bottom="0.75" header="0.3" footer="0.3"/>
  <pageSetup paperSize="9" orientation="portrait" verticalDpi="90" r:id="rId1"/>
  <headerFooter>
    <oddFooter>&amp;C&amp;1#&amp;"Calibri"&amp;10&amp;K000000Internal</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C16DE-1061-47B3-ACED-87FFFE1A1498}">
  <sheetPr codeName="Sheet13">
    <pageSetUpPr fitToPage="1"/>
  </sheetPr>
  <dimension ref="B1:S26"/>
  <sheetViews>
    <sheetView showGridLines="0" zoomScale="80" zoomScaleNormal="80" workbookViewId="0"/>
  </sheetViews>
  <sheetFormatPr defaultColWidth="9.1796875" defaultRowHeight="10.5"/>
  <cols>
    <col min="1" max="1" width="9.26953125" style="411" customWidth="1"/>
    <col min="2" max="2" width="5" style="411" customWidth="1"/>
    <col min="3" max="3" width="58.26953125" style="411" customWidth="1"/>
    <col min="4" max="4" width="18.54296875" style="411" customWidth="1"/>
    <col min="5" max="6" width="20.7265625" style="411" customWidth="1"/>
    <col min="7" max="7" width="28.81640625" style="411" customWidth="1"/>
    <col min="8" max="8" width="34.54296875" style="411" customWidth="1"/>
    <col min="9" max="9" width="11.453125" style="411" customWidth="1"/>
    <col min="10" max="10" width="2.7265625" style="411" customWidth="1"/>
    <col min="11" max="11" width="9.1796875" style="411"/>
    <col min="12" max="12" width="14.81640625" style="411" customWidth="1"/>
    <col min="13" max="16384" width="9.1796875" style="411"/>
  </cols>
  <sheetData>
    <row r="1" spans="2:19" ht="15" customHeight="1">
      <c r="B1" s="412"/>
    </row>
    <row r="2" spans="2:19" ht="35" customHeight="1">
      <c r="B2" s="561" t="s">
        <v>1632</v>
      </c>
      <c r="C2" s="561"/>
      <c r="D2" s="561"/>
      <c r="E2" s="561"/>
      <c r="F2" s="561"/>
      <c r="G2" s="561"/>
      <c r="H2" s="561"/>
      <c r="I2" s="561"/>
      <c r="J2" s="561"/>
      <c r="K2" s="561"/>
      <c r="L2" s="561"/>
      <c r="M2" s="561"/>
      <c r="N2" s="561"/>
      <c r="O2" s="561"/>
      <c r="P2" s="561"/>
    </row>
    <row r="3" spans="2:19" ht="20.25" customHeight="1">
      <c r="B3" s="244" t="s">
        <v>1</v>
      </c>
      <c r="C3" s="413"/>
      <c r="D3" s="413"/>
      <c r="E3" s="413"/>
      <c r="F3" s="413"/>
      <c r="G3" s="413"/>
      <c r="H3" s="413"/>
      <c r="I3" s="413"/>
      <c r="J3" s="413"/>
      <c r="K3" s="413"/>
      <c r="L3" s="413"/>
      <c r="M3" s="413"/>
      <c r="N3" s="413"/>
      <c r="O3" s="413"/>
      <c r="P3" s="413"/>
    </row>
    <row r="4" spans="2:19" ht="20.25" customHeight="1">
      <c r="B4" s="413"/>
      <c r="C4" s="413"/>
      <c r="D4" s="413"/>
      <c r="E4" s="413"/>
      <c r="F4" s="413"/>
      <c r="G4" s="413"/>
      <c r="H4" s="413"/>
      <c r="I4" s="413"/>
      <c r="J4" s="413"/>
      <c r="K4" s="413"/>
      <c r="L4" s="413"/>
      <c r="M4" s="413"/>
      <c r="N4" s="413"/>
      <c r="O4" s="413"/>
      <c r="P4" s="413"/>
    </row>
    <row r="5" spans="2:19" ht="20.25" customHeight="1">
      <c r="B5" s="414"/>
      <c r="D5" s="68" t="s">
        <v>4</v>
      </c>
      <c r="E5" s="68" t="s">
        <v>5</v>
      </c>
      <c r="F5" s="68" t="s">
        <v>6</v>
      </c>
      <c r="G5" s="68" t="s">
        <v>35</v>
      </c>
    </row>
    <row r="6" spans="2:19" ht="32.25" customHeight="1">
      <c r="C6" s="415"/>
      <c r="D6" s="577" t="s">
        <v>412</v>
      </c>
      <c r="E6" s="577"/>
      <c r="F6" s="428" t="s">
        <v>1627</v>
      </c>
      <c r="G6" s="428" t="s">
        <v>412</v>
      </c>
    </row>
    <row r="7" spans="2:19" ht="53.5" customHeight="1">
      <c r="C7" s="415"/>
      <c r="D7" s="429"/>
      <c r="E7" s="430" t="s">
        <v>1628</v>
      </c>
      <c r="F7" s="428" t="s">
        <v>1629</v>
      </c>
      <c r="G7" s="428" t="s">
        <v>1602</v>
      </c>
    </row>
    <row r="8" spans="2:19" ht="28.5" customHeight="1">
      <c r="B8" s="68">
        <v>1</v>
      </c>
      <c r="C8" s="433" t="s">
        <v>1630</v>
      </c>
      <c r="D8" s="431">
        <v>12037391.43</v>
      </c>
      <c r="E8" s="431">
        <v>39860.239999999998</v>
      </c>
      <c r="F8" s="432">
        <v>0</v>
      </c>
      <c r="G8" s="431">
        <v>465071.21</v>
      </c>
      <c r="H8" s="416"/>
    </row>
    <row r="9" spans="2:19" ht="17.25" customHeight="1">
      <c r="B9" s="68">
        <v>2</v>
      </c>
      <c r="C9" s="426" t="s">
        <v>1607</v>
      </c>
      <c r="D9" s="431">
        <v>868894.4</v>
      </c>
      <c r="E9" s="303"/>
      <c r="F9" s="303"/>
      <c r="G9" s="431">
        <v>27039.93</v>
      </c>
    </row>
    <row r="10" spans="2:19" ht="17.25" customHeight="1">
      <c r="B10" s="68">
        <v>3</v>
      </c>
      <c r="C10" s="434" t="s">
        <v>1608</v>
      </c>
      <c r="D10" s="431">
        <v>39795.97</v>
      </c>
      <c r="E10" s="303"/>
      <c r="F10" s="303"/>
      <c r="G10" s="432">
        <v>0</v>
      </c>
    </row>
    <row r="11" spans="2:19" ht="17.25" customHeight="1">
      <c r="B11" s="68">
        <v>4</v>
      </c>
      <c r="C11" s="426" t="s">
        <v>1609</v>
      </c>
      <c r="D11" s="431">
        <v>7811871.5999999996</v>
      </c>
      <c r="E11" s="432">
        <v>0</v>
      </c>
      <c r="F11" s="432">
        <v>0</v>
      </c>
      <c r="G11" s="431">
        <v>232947.77</v>
      </c>
    </row>
    <row r="12" spans="2:19" ht="17.25" customHeight="1">
      <c r="B12" s="68">
        <v>5</v>
      </c>
      <c r="C12" s="434" t="s">
        <v>1610</v>
      </c>
      <c r="D12" s="431">
        <v>7811871.5999999996</v>
      </c>
      <c r="E12" s="303"/>
      <c r="F12" s="303"/>
      <c r="G12" s="431">
        <v>232947.77</v>
      </c>
    </row>
    <row r="13" spans="2:19" ht="17.25" customHeight="1">
      <c r="B13" s="68">
        <v>6</v>
      </c>
      <c r="C13" s="434" t="s">
        <v>1611</v>
      </c>
      <c r="D13" s="431">
        <v>1210658.6599999999</v>
      </c>
      <c r="E13" s="303"/>
      <c r="F13" s="303"/>
      <c r="G13" s="431">
        <v>45000</v>
      </c>
    </row>
    <row r="14" spans="2:19" ht="12">
      <c r="B14" s="412"/>
      <c r="C14" s="417"/>
      <c r="D14" s="417"/>
    </row>
    <row r="15" spans="2:19" ht="29.15" customHeight="1">
      <c r="B15" s="578" t="s">
        <v>1631</v>
      </c>
      <c r="C15" s="579"/>
      <c r="D15" s="579"/>
      <c r="E15" s="579"/>
      <c r="F15" s="579"/>
      <c r="G15" s="580"/>
    </row>
    <row r="16" spans="2:19" ht="15.5">
      <c r="B16" s="575"/>
      <c r="C16" s="575"/>
      <c r="D16" s="575"/>
      <c r="E16" s="575"/>
      <c r="F16" s="400"/>
      <c r="G16" s="397"/>
      <c r="H16" s="397"/>
      <c r="I16" s="397"/>
      <c r="J16" s="397"/>
      <c r="K16" s="397"/>
      <c r="L16" s="418"/>
      <c r="M16" s="418"/>
      <c r="N16" s="418"/>
      <c r="O16" s="418"/>
      <c r="P16" s="418"/>
      <c r="Q16" s="418"/>
      <c r="R16" s="418"/>
      <c r="S16" s="418"/>
    </row>
    <row r="17" spans="2:19" ht="15.5">
      <c r="B17" s="557"/>
      <c r="C17" s="557"/>
      <c r="D17" s="410"/>
      <c r="E17" s="410"/>
      <c r="F17" s="401"/>
      <c r="G17" s="397"/>
      <c r="H17" s="397"/>
      <c r="I17" s="397"/>
      <c r="J17" s="397"/>
      <c r="K17" s="397"/>
      <c r="L17" s="418"/>
      <c r="M17" s="418"/>
      <c r="N17" s="418"/>
      <c r="O17" s="418"/>
      <c r="P17" s="418"/>
      <c r="Q17" s="418"/>
      <c r="R17" s="418"/>
      <c r="S17" s="418"/>
    </row>
    <row r="18" spans="2:19" ht="26.25" customHeight="1">
      <c r="B18" s="563"/>
      <c r="C18" s="563"/>
      <c r="D18" s="563"/>
      <c r="E18" s="563"/>
      <c r="F18" s="563"/>
      <c r="G18" s="563"/>
      <c r="H18" s="563"/>
      <c r="I18" s="563"/>
      <c r="J18" s="563"/>
      <c r="K18" s="563"/>
      <c r="L18" s="406"/>
      <c r="M18" s="418"/>
      <c r="N18" s="418"/>
      <c r="O18" s="418"/>
      <c r="P18" s="418"/>
      <c r="Q18" s="418"/>
      <c r="R18" s="418"/>
      <c r="S18" s="418"/>
    </row>
    <row r="19" spans="2:19" ht="18.75" customHeight="1">
      <c r="B19" s="563"/>
      <c r="C19" s="563"/>
      <c r="D19" s="563"/>
      <c r="E19" s="563"/>
      <c r="F19" s="563"/>
      <c r="G19" s="563"/>
      <c r="H19" s="563"/>
      <c r="I19" s="563"/>
      <c r="J19" s="563"/>
      <c r="K19" s="563"/>
      <c r="L19" s="418"/>
      <c r="M19" s="418"/>
      <c r="N19" s="418"/>
      <c r="O19" s="418"/>
      <c r="P19" s="418"/>
      <c r="Q19" s="418"/>
      <c r="R19" s="418"/>
      <c r="S19" s="418"/>
    </row>
    <row r="20" spans="2:19" ht="18.75" customHeight="1">
      <c r="B20" s="558"/>
      <c r="C20" s="558"/>
      <c r="D20" s="558"/>
      <c r="E20" s="558"/>
      <c r="F20" s="558"/>
      <c r="G20" s="558"/>
      <c r="H20" s="558"/>
      <c r="I20" s="558"/>
      <c r="J20" s="558"/>
      <c r="K20" s="558"/>
      <c r="L20" s="558"/>
      <c r="M20" s="558"/>
      <c r="N20" s="558"/>
      <c r="O20" s="558"/>
      <c r="P20" s="558"/>
      <c r="Q20" s="558"/>
      <c r="R20" s="558"/>
      <c r="S20" s="558"/>
    </row>
    <row r="21" spans="2:19" ht="15.5">
      <c r="B21" s="570"/>
      <c r="C21" s="570"/>
      <c r="D21" s="570"/>
      <c r="E21" s="570"/>
      <c r="F21" s="398"/>
      <c r="G21" s="398"/>
      <c r="H21" s="399"/>
      <c r="I21" s="399"/>
      <c r="J21" s="399"/>
      <c r="K21" s="399"/>
      <c r="L21" s="418"/>
      <c r="M21" s="418"/>
      <c r="N21" s="418"/>
      <c r="O21" s="418"/>
      <c r="P21" s="418"/>
      <c r="Q21" s="418"/>
      <c r="R21" s="418"/>
      <c r="S21" s="418"/>
    </row>
    <row r="22" spans="2:19" ht="14.5">
      <c r="B22" s="571"/>
      <c r="C22" s="571"/>
      <c r="D22" s="571"/>
      <c r="E22" s="571"/>
      <c r="F22" s="571"/>
      <c r="G22" s="571"/>
      <c r="H22" s="571"/>
      <c r="I22" s="571"/>
      <c r="J22" s="571"/>
      <c r="K22" s="571"/>
      <c r="L22" s="418"/>
      <c r="M22" s="418"/>
      <c r="N22" s="418"/>
      <c r="O22" s="418"/>
      <c r="P22" s="418"/>
      <c r="Q22" s="418"/>
      <c r="R22" s="418"/>
      <c r="S22" s="418"/>
    </row>
    <row r="23" spans="2:19" ht="29.25" customHeight="1">
      <c r="B23" s="571"/>
      <c r="C23" s="571"/>
      <c r="D23" s="571"/>
      <c r="E23" s="571"/>
      <c r="F23" s="571"/>
      <c r="G23" s="571"/>
      <c r="H23" s="571"/>
      <c r="I23" s="571"/>
      <c r="J23" s="571"/>
      <c r="K23" s="571"/>
      <c r="L23" s="418"/>
      <c r="M23" s="418"/>
      <c r="N23" s="418"/>
      <c r="O23" s="418"/>
      <c r="P23" s="418"/>
      <c r="Q23" s="418"/>
      <c r="R23" s="418"/>
      <c r="S23" s="418"/>
    </row>
    <row r="24" spans="2:19" ht="16.5" customHeight="1">
      <c r="B24" s="576"/>
      <c r="C24" s="576"/>
      <c r="D24" s="576"/>
      <c r="E24" s="576"/>
      <c r="F24" s="576"/>
      <c r="G24" s="576"/>
      <c r="H24" s="576"/>
      <c r="I24" s="576"/>
      <c r="J24" s="576"/>
      <c r="K24" s="576"/>
    </row>
    <row r="25" spans="2:19" ht="36.75" customHeight="1">
      <c r="B25" s="563"/>
      <c r="C25" s="576"/>
      <c r="D25" s="576"/>
      <c r="E25" s="576"/>
      <c r="F25" s="576"/>
      <c r="G25" s="576"/>
      <c r="H25" s="576"/>
      <c r="I25" s="576"/>
      <c r="J25" s="576"/>
      <c r="K25" s="576"/>
      <c r="L25" s="406"/>
    </row>
    <row r="26" spans="2:19" ht="42" customHeight="1">
      <c r="B26" s="576"/>
      <c r="C26" s="576"/>
      <c r="D26" s="576"/>
      <c r="E26" s="576"/>
      <c r="F26" s="576"/>
      <c r="G26" s="576"/>
      <c r="H26" s="576"/>
      <c r="I26" s="576"/>
      <c r="J26" s="576"/>
      <c r="K26" s="576"/>
    </row>
  </sheetData>
  <mergeCells count="14">
    <mergeCell ref="B26:K26"/>
    <mergeCell ref="B2:P2"/>
    <mergeCell ref="B20:S20"/>
    <mergeCell ref="B21:E21"/>
    <mergeCell ref="B22:K22"/>
    <mergeCell ref="B23:K23"/>
    <mergeCell ref="B24:K24"/>
    <mergeCell ref="B25:K25"/>
    <mergeCell ref="D6:E6"/>
    <mergeCell ref="B15:G15"/>
    <mergeCell ref="B16:E16"/>
    <mergeCell ref="B17:C17"/>
    <mergeCell ref="B18:K18"/>
    <mergeCell ref="B19:K19"/>
  </mergeCells>
  <printOptions horizontalCentered="1"/>
  <pageMargins left="0.23622047244094491" right="0.23622047244094491" top="0.74803149606299213" bottom="0.74803149606299213" header="0.31496062992125984" footer="0.31496062992125984"/>
  <pageSetup paperSize="9" scale="48" fitToHeight="0" orientation="landscape" cellComments="asDisplayed" r:id="rId1"/>
  <headerFooter scaleWithDoc="0" alignWithMargins="0">
    <oddHeader>&amp;CEN
ANNEX IV</oddHeader>
    <oddFooter>&amp;C&amp;"Calibri"&amp;11&amp;K000000&amp;P_x000D_&amp;1#&amp;"Calibri"&amp;10&amp;K000000Internal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A768A-FE3F-41B9-A82C-1B44A2E8FAD8}">
  <sheetPr codeName="Sheet7">
    <pageSetUpPr fitToPage="1"/>
  </sheetPr>
  <dimension ref="B1:O72"/>
  <sheetViews>
    <sheetView showGridLines="0" zoomScale="80" zoomScaleNormal="80" workbookViewId="0">
      <selection activeCell="B21" sqref="B21"/>
    </sheetView>
  </sheetViews>
  <sheetFormatPr defaultColWidth="9" defaultRowHeight="14.5"/>
  <cols>
    <col min="1" max="1" width="2.54296875" style="34" customWidth="1"/>
    <col min="2" max="2" width="39.54296875" style="34" customWidth="1"/>
    <col min="3" max="3" width="7.54296875" style="34" customWidth="1"/>
    <col min="4" max="4" width="23.54296875" style="34" bestFit="1" customWidth="1"/>
    <col min="5" max="5" width="22.1796875" style="34" customWidth="1"/>
    <col min="6" max="16384" width="9" style="34"/>
  </cols>
  <sheetData>
    <row r="1" spans="2:15" ht="10.15" customHeight="1">
      <c r="C1" s="36"/>
    </row>
    <row r="2" spans="2:15" ht="48" customHeight="1">
      <c r="B2" s="456" t="s">
        <v>834</v>
      </c>
      <c r="C2" s="456"/>
      <c r="D2" s="456"/>
      <c r="E2" s="456"/>
      <c r="F2" s="456"/>
      <c r="G2" s="456"/>
      <c r="H2" s="456"/>
      <c r="I2" s="456"/>
      <c r="J2" s="456"/>
    </row>
    <row r="3" spans="2:15" ht="14.5" customHeight="1">
      <c r="B3" s="244" t="s">
        <v>1</v>
      </c>
      <c r="C3" s="42"/>
      <c r="D3" s="42"/>
      <c r="E3" s="42"/>
      <c r="F3" s="32"/>
      <c r="G3" s="32"/>
      <c r="H3" s="32"/>
      <c r="I3" s="32"/>
      <c r="J3" s="32"/>
      <c r="K3" s="32"/>
      <c r="L3" s="32"/>
      <c r="M3" s="32"/>
      <c r="N3" s="32"/>
      <c r="O3" s="32"/>
    </row>
    <row r="4" spans="2:15">
      <c r="C4" s="42"/>
      <c r="D4" s="126" t="s">
        <v>754</v>
      </c>
      <c r="E4" s="126" t="s">
        <v>753</v>
      </c>
    </row>
    <row r="5" spans="2:15">
      <c r="C5" s="57" t="s">
        <v>0</v>
      </c>
      <c r="D5" s="57" t="s">
        <v>5</v>
      </c>
      <c r="E5" s="57" t="s">
        <v>6</v>
      </c>
    </row>
    <row r="6" spans="2:15">
      <c r="B6" s="342" t="s">
        <v>943</v>
      </c>
      <c r="C6" s="341"/>
      <c r="D6" s="341"/>
      <c r="E6" s="341"/>
    </row>
    <row r="7" spans="2:15" ht="29">
      <c r="B7" s="61" t="s">
        <v>1478</v>
      </c>
      <c r="C7" s="70" t="s">
        <v>1462</v>
      </c>
      <c r="D7" s="302">
        <v>4038698038.4100003</v>
      </c>
      <c r="E7" s="3"/>
    </row>
    <row r="8" spans="2:15">
      <c r="B8" s="61" t="s">
        <v>1479</v>
      </c>
      <c r="C8" s="70" t="s">
        <v>1463</v>
      </c>
      <c r="D8" s="302">
        <v>61481534.719999999</v>
      </c>
      <c r="E8" s="3"/>
    </row>
    <row r="9" spans="2:15" ht="29">
      <c r="B9" s="61" t="s">
        <v>1480</v>
      </c>
      <c r="C9" s="70" t="s">
        <v>1464</v>
      </c>
      <c r="D9" s="302" t="s">
        <v>1639</v>
      </c>
      <c r="E9" s="3"/>
    </row>
    <row r="10" spans="2:15" ht="29">
      <c r="B10" s="61" t="s">
        <v>1481</v>
      </c>
      <c r="C10" s="70" t="s">
        <v>1465</v>
      </c>
      <c r="D10" s="302" t="s">
        <v>1639</v>
      </c>
      <c r="E10" s="3"/>
    </row>
    <row r="11" spans="2:15" ht="29">
      <c r="B11" s="61" t="s">
        <v>1482</v>
      </c>
      <c r="C11" s="70" t="s">
        <v>1466</v>
      </c>
      <c r="D11" s="302">
        <v>645427480.24000001</v>
      </c>
      <c r="E11" s="3"/>
    </row>
    <row r="12" spans="2:15">
      <c r="B12" s="61" t="s">
        <v>1483</v>
      </c>
      <c r="C12" s="70" t="s">
        <v>1467</v>
      </c>
      <c r="D12" s="302">
        <v>25697304369.73</v>
      </c>
      <c r="E12" s="3"/>
    </row>
    <row r="13" spans="2:15" ht="29">
      <c r="B13" s="61" t="s">
        <v>1514</v>
      </c>
      <c r="C13" s="70" t="s">
        <v>1468</v>
      </c>
      <c r="D13" s="302">
        <v>25615682057</v>
      </c>
      <c r="E13" s="3"/>
    </row>
    <row r="14" spans="2:15">
      <c r="B14" s="61" t="s">
        <v>1515</v>
      </c>
      <c r="C14" s="70" t="s">
        <v>1567</v>
      </c>
      <c r="D14" s="302">
        <v>25696168481.360001</v>
      </c>
      <c r="E14" s="3"/>
    </row>
    <row r="15" spans="2:15">
      <c r="B15" s="61" t="s">
        <v>1516</v>
      </c>
      <c r="C15" s="70" t="s">
        <v>1568</v>
      </c>
      <c r="D15" s="302">
        <v>-80486139.360000014</v>
      </c>
      <c r="E15" s="3"/>
    </row>
    <row r="16" spans="2:15">
      <c r="B16" s="61" t="s">
        <v>1517</v>
      </c>
      <c r="C16" s="70" t="s">
        <v>1569</v>
      </c>
      <c r="D16" s="302">
        <v>0</v>
      </c>
      <c r="E16" s="3"/>
    </row>
    <row r="17" spans="2:5">
      <c r="B17" s="61" t="s">
        <v>1518</v>
      </c>
      <c r="C17" s="70" t="s">
        <v>1469</v>
      </c>
      <c r="D17" s="302">
        <v>81622312.730000004</v>
      </c>
      <c r="E17" s="3"/>
    </row>
    <row r="18" spans="2:5">
      <c r="B18" s="61" t="s">
        <v>1484</v>
      </c>
      <c r="C18" s="70" t="s">
        <v>1470</v>
      </c>
      <c r="D18" s="302">
        <v>378170.81</v>
      </c>
      <c r="E18" s="3"/>
    </row>
    <row r="19" spans="2:5" ht="29">
      <c r="B19" s="61" t="s">
        <v>1485</v>
      </c>
      <c r="C19" s="70" t="s">
        <v>1471</v>
      </c>
      <c r="D19" s="302">
        <v>719082225.55999994</v>
      </c>
      <c r="E19" s="3"/>
    </row>
    <row r="20" spans="2:5">
      <c r="B20" s="61" t="s">
        <v>1486</v>
      </c>
      <c r="C20" s="70" t="s">
        <v>1472</v>
      </c>
      <c r="D20" s="302">
        <v>36601240.009999998</v>
      </c>
      <c r="E20" s="3"/>
    </row>
    <row r="21" spans="2:5">
      <c r="B21" s="61" t="s">
        <v>1519</v>
      </c>
      <c r="C21" s="70" t="s">
        <v>1473</v>
      </c>
      <c r="D21" s="302">
        <v>18363480.899999999</v>
      </c>
      <c r="E21" s="3"/>
    </row>
    <row r="22" spans="2:5">
      <c r="B22" s="61" t="s">
        <v>1520</v>
      </c>
      <c r="C22" s="70" t="s">
        <v>1570</v>
      </c>
      <c r="D22" s="302">
        <v>0</v>
      </c>
      <c r="E22" s="3"/>
    </row>
    <row r="23" spans="2:5" ht="29">
      <c r="B23" s="61" t="s">
        <v>1521</v>
      </c>
      <c r="C23" s="70" t="s">
        <v>1571</v>
      </c>
      <c r="D23" s="302">
        <v>11063166.438728999</v>
      </c>
      <c r="E23" s="3">
        <v>8</v>
      </c>
    </row>
    <row r="24" spans="2:5" ht="29">
      <c r="B24" s="61" t="s">
        <v>1522</v>
      </c>
      <c r="C24" s="70" t="s">
        <v>1572</v>
      </c>
      <c r="D24" s="302">
        <v>7300314.4612709992</v>
      </c>
      <c r="E24" s="3"/>
    </row>
    <row r="25" spans="2:5" ht="29">
      <c r="B25" s="61" t="s">
        <v>1487</v>
      </c>
      <c r="C25" s="70" t="s">
        <v>1474</v>
      </c>
      <c r="D25" s="302">
        <v>9254138.6199999992</v>
      </c>
      <c r="E25" s="3"/>
    </row>
    <row r="26" spans="2:5">
      <c r="B26" s="61" t="s">
        <v>1488</v>
      </c>
      <c r="C26" s="70" t="s">
        <v>1475</v>
      </c>
      <c r="D26" s="302">
        <v>28234575.510000002</v>
      </c>
      <c r="E26" s="3"/>
    </row>
    <row r="27" spans="2:5">
      <c r="B27" s="61" t="s">
        <v>1523</v>
      </c>
      <c r="C27" s="70" t="s">
        <v>1573</v>
      </c>
      <c r="D27" s="302" t="s">
        <v>1639</v>
      </c>
      <c r="E27" s="3"/>
    </row>
    <row r="28" spans="2:5">
      <c r="B28" s="61" t="s">
        <v>1524</v>
      </c>
      <c r="C28" s="70" t="s">
        <v>1574</v>
      </c>
      <c r="D28" s="302">
        <v>28234575.510000002</v>
      </c>
      <c r="E28" s="3"/>
    </row>
    <row r="29" spans="2:5">
      <c r="B29" s="61" t="s">
        <v>117</v>
      </c>
      <c r="C29" s="70" t="s">
        <v>1476</v>
      </c>
      <c r="D29" s="302">
        <v>148439179.41</v>
      </c>
      <c r="E29" s="3"/>
    </row>
    <row r="30" spans="2:5">
      <c r="B30" s="61" t="s">
        <v>1525</v>
      </c>
      <c r="C30" s="70" t="s">
        <v>1575</v>
      </c>
      <c r="D30" s="302" t="s">
        <v>1639</v>
      </c>
      <c r="E30" s="3"/>
    </row>
    <row r="31" spans="2:5">
      <c r="B31" s="61" t="s">
        <v>1526</v>
      </c>
      <c r="C31" s="70" t="s">
        <v>1576</v>
      </c>
      <c r="D31" s="302">
        <v>148439179.41</v>
      </c>
      <c r="E31" s="3"/>
    </row>
    <row r="32" spans="2:5" ht="29">
      <c r="B32" s="61" t="s">
        <v>1489</v>
      </c>
      <c r="C32" s="70" t="s">
        <v>1477</v>
      </c>
      <c r="D32" s="302" t="s">
        <v>1639</v>
      </c>
      <c r="E32" s="3"/>
    </row>
    <row r="33" spans="2:5">
      <c r="B33" s="263" t="s">
        <v>1490</v>
      </c>
      <c r="C33" s="340">
        <v>1999</v>
      </c>
      <c r="D33" s="347">
        <v>31403264433.919998</v>
      </c>
      <c r="E33" s="348"/>
    </row>
    <row r="34" spans="2:5">
      <c r="B34" s="346"/>
      <c r="C34" s="345"/>
      <c r="D34" s="345"/>
      <c r="E34" s="345"/>
    </row>
    <row r="35" spans="2:5">
      <c r="B35" s="343" t="s">
        <v>944</v>
      </c>
      <c r="C35" s="344"/>
      <c r="D35" s="344"/>
      <c r="E35" s="344"/>
    </row>
    <row r="36" spans="2:5">
      <c r="B36" s="61" t="s">
        <v>1491</v>
      </c>
      <c r="C36" s="70" t="s">
        <v>1501</v>
      </c>
      <c r="D36" s="302">
        <v>59320096.660000004</v>
      </c>
      <c r="E36" s="3"/>
    </row>
    <row r="37" spans="2:5" ht="29">
      <c r="B37" s="61" t="s">
        <v>1492</v>
      </c>
      <c r="C37" s="70" t="s">
        <v>1502</v>
      </c>
      <c r="D37" s="302">
        <v>844141901.08000004</v>
      </c>
      <c r="E37" s="3"/>
    </row>
    <row r="38" spans="2:5" ht="29">
      <c r="B38" s="61" t="s">
        <v>1493</v>
      </c>
      <c r="C38" s="70" t="s">
        <v>1503</v>
      </c>
      <c r="D38" s="302">
        <v>28872841139.41</v>
      </c>
      <c r="E38" s="3"/>
    </row>
    <row r="39" spans="2:5">
      <c r="B39" s="61" t="s">
        <v>1527</v>
      </c>
      <c r="C39" s="70" t="s">
        <v>1504</v>
      </c>
      <c r="D39" s="302">
        <v>6292502236</v>
      </c>
      <c r="E39" s="3"/>
    </row>
    <row r="40" spans="2:5">
      <c r="B40" s="61" t="s">
        <v>1528</v>
      </c>
      <c r="C40" s="70" t="s">
        <v>1505</v>
      </c>
      <c r="D40" s="302">
        <v>2974449.15</v>
      </c>
      <c r="E40" s="3"/>
    </row>
    <row r="41" spans="2:5" ht="29">
      <c r="B41" s="61" t="s">
        <v>1529</v>
      </c>
      <c r="C41" s="70" t="s">
        <v>1577</v>
      </c>
      <c r="D41" s="302">
        <v>2338681.67</v>
      </c>
      <c r="E41" s="3"/>
    </row>
    <row r="42" spans="2:5" ht="29">
      <c r="B42" s="61" t="s">
        <v>1530</v>
      </c>
      <c r="C42" s="70" t="s">
        <v>1578</v>
      </c>
      <c r="D42" s="302">
        <v>635767.48</v>
      </c>
      <c r="E42" s="3"/>
    </row>
    <row r="43" spans="2:5">
      <c r="B43" s="61" t="s">
        <v>1531</v>
      </c>
      <c r="C43" s="70" t="s">
        <v>1506</v>
      </c>
      <c r="D43" s="302">
        <v>190581066.41999999</v>
      </c>
      <c r="E43" s="3"/>
    </row>
    <row r="44" spans="2:5" ht="29">
      <c r="B44" s="61" t="s">
        <v>1494</v>
      </c>
      <c r="C44" s="70" t="s">
        <v>1507</v>
      </c>
      <c r="D44" s="302">
        <v>0</v>
      </c>
      <c r="E44" s="3"/>
    </row>
    <row r="45" spans="2:5">
      <c r="B45" s="61" t="s">
        <v>1484</v>
      </c>
      <c r="C45" s="70" t="s">
        <v>1508</v>
      </c>
      <c r="D45" s="302">
        <v>56825242.469999999</v>
      </c>
      <c r="E45" s="3"/>
    </row>
    <row r="46" spans="2:5" ht="29">
      <c r="B46" s="61" t="s">
        <v>1485</v>
      </c>
      <c r="C46" s="70" t="s">
        <v>1509</v>
      </c>
      <c r="D46" s="302">
        <v>0</v>
      </c>
      <c r="E46" s="3"/>
    </row>
    <row r="47" spans="2:5">
      <c r="B47" s="61" t="s">
        <v>1495</v>
      </c>
      <c r="C47" s="70" t="s">
        <v>1510</v>
      </c>
      <c r="D47" s="302">
        <v>223341346.08000001</v>
      </c>
      <c r="E47" s="3"/>
    </row>
    <row r="48" spans="2:5">
      <c r="B48" s="61" t="s">
        <v>1496</v>
      </c>
      <c r="C48" s="70" t="s">
        <v>1511</v>
      </c>
      <c r="D48" s="302">
        <v>35194844.280000001</v>
      </c>
      <c r="E48" s="3"/>
    </row>
    <row r="49" spans="2:5">
      <c r="B49" s="61" t="s">
        <v>1497</v>
      </c>
      <c r="C49" s="70" t="s">
        <v>1512</v>
      </c>
      <c r="D49" s="302">
        <v>55388771.75</v>
      </c>
      <c r="E49" s="3"/>
    </row>
    <row r="50" spans="2:5" ht="29">
      <c r="B50" s="61" t="s">
        <v>1498</v>
      </c>
      <c r="C50" s="70" t="s">
        <v>1513</v>
      </c>
      <c r="D50" s="302">
        <v>0</v>
      </c>
      <c r="E50" s="3"/>
    </row>
    <row r="51" spans="2:5">
      <c r="B51" s="263" t="s">
        <v>1532</v>
      </c>
      <c r="C51" s="340">
        <v>2999</v>
      </c>
      <c r="D51" s="347">
        <v>30147053341.730003</v>
      </c>
      <c r="E51" s="348"/>
    </row>
    <row r="52" spans="2:5">
      <c r="B52" s="346"/>
      <c r="C52" s="345"/>
      <c r="D52" s="345"/>
      <c r="E52" s="345"/>
    </row>
    <row r="53" spans="2:5">
      <c r="B53" s="343" t="s">
        <v>81</v>
      </c>
      <c r="C53" s="344"/>
      <c r="D53" s="344"/>
      <c r="E53" s="344"/>
    </row>
    <row r="54" spans="2:5">
      <c r="B54" s="61" t="s">
        <v>1533</v>
      </c>
      <c r="C54" s="70" t="s">
        <v>1550</v>
      </c>
      <c r="D54" s="302">
        <v>636318241.47000003</v>
      </c>
      <c r="E54" s="3">
        <v>1</v>
      </c>
    </row>
    <row r="55" spans="2:5">
      <c r="B55" s="61" t="s">
        <v>1534</v>
      </c>
      <c r="C55" s="70" t="s">
        <v>1551</v>
      </c>
      <c r="D55" s="302">
        <v>636318241.47000003</v>
      </c>
      <c r="E55" s="3"/>
    </row>
    <row r="56" spans="2:5">
      <c r="B56" s="61" t="s">
        <v>1535</v>
      </c>
      <c r="C56" s="70" t="s">
        <v>1552</v>
      </c>
      <c r="D56" s="302">
        <v>0</v>
      </c>
      <c r="E56" s="3"/>
    </row>
    <row r="57" spans="2:5">
      <c r="B57" s="61" t="s">
        <v>1536</v>
      </c>
      <c r="C57" s="70" t="s">
        <v>1553</v>
      </c>
      <c r="D57" s="302">
        <v>0</v>
      </c>
      <c r="E57" s="3"/>
    </row>
    <row r="58" spans="2:5">
      <c r="B58" s="61" t="s">
        <v>1537</v>
      </c>
      <c r="C58" s="70" t="s">
        <v>1554</v>
      </c>
      <c r="D58" s="302">
        <v>90000000</v>
      </c>
      <c r="E58" s="3">
        <v>30</v>
      </c>
    </row>
    <row r="59" spans="2:5">
      <c r="B59" s="61" t="s">
        <v>1538</v>
      </c>
      <c r="C59" s="70" t="s">
        <v>1555</v>
      </c>
      <c r="D59" s="302">
        <v>-27551381.98</v>
      </c>
      <c r="E59" s="3"/>
    </row>
    <row r="60" spans="2:5" ht="29">
      <c r="B60" s="61" t="s">
        <v>1539</v>
      </c>
      <c r="C60" s="70" t="s">
        <v>1556</v>
      </c>
      <c r="D60" s="302">
        <v>-31088628.890000001</v>
      </c>
      <c r="E60" s="3"/>
    </row>
    <row r="61" spans="2:5" ht="29">
      <c r="B61" s="61" t="s">
        <v>1540</v>
      </c>
      <c r="C61" s="70" t="s">
        <v>1557</v>
      </c>
      <c r="D61" s="302">
        <v>-25560383.140000001</v>
      </c>
      <c r="E61" s="3"/>
    </row>
    <row r="62" spans="2:5" ht="43.5">
      <c r="B62" s="61" t="s">
        <v>1541</v>
      </c>
      <c r="C62" s="70" t="s">
        <v>1558</v>
      </c>
      <c r="D62" s="302">
        <v>70241.8</v>
      </c>
      <c r="E62" s="3"/>
    </row>
    <row r="63" spans="2:5" ht="43.5">
      <c r="B63" s="61" t="s">
        <v>1542</v>
      </c>
      <c r="C63" s="70" t="s">
        <v>1559</v>
      </c>
      <c r="D63" s="302">
        <v>-5598487.5499999998</v>
      </c>
      <c r="E63" s="3">
        <v>14</v>
      </c>
    </row>
    <row r="64" spans="2:5" ht="29">
      <c r="B64" s="61" t="s">
        <v>1543</v>
      </c>
      <c r="C64" s="70" t="s">
        <v>1560</v>
      </c>
      <c r="D64" s="302">
        <v>3537246.91</v>
      </c>
      <c r="E64" s="3"/>
    </row>
    <row r="65" spans="2:5" ht="43.5">
      <c r="B65" s="61" t="s">
        <v>1544</v>
      </c>
      <c r="C65" s="70" t="s">
        <v>1561</v>
      </c>
      <c r="D65" s="302">
        <v>3537246.91</v>
      </c>
      <c r="E65" s="3"/>
    </row>
    <row r="66" spans="2:5">
      <c r="B66" s="61" t="s">
        <v>1545</v>
      </c>
      <c r="C66" s="70" t="s">
        <v>1562</v>
      </c>
      <c r="D66" s="302">
        <v>525945476.30000001</v>
      </c>
      <c r="E66" s="3"/>
    </row>
    <row r="67" spans="2:5">
      <c r="B67" s="61" t="s">
        <v>1546</v>
      </c>
      <c r="C67" s="70" t="s">
        <v>1563</v>
      </c>
      <c r="D67" s="302" t="s">
        <v>1639</v>
      </c>
      <c r="E67" s="3"/>
    </row>
    <row r="68" spans="2:5" ht="29">
      <c r="B68" s="61" t="s">
        <v>1547</v>
      </c>
      <c r="C68" s="70" t="s">
        <v>1564</v>
      </c>
      <c r="D68" s="302">
        <v>31498756.399999999</v>
      </c>
      <c r="E68" s="3"/>
    </row>
    <row r="69" spans="2:5" ht="29">
      <c r="B69" s="61" t="s">
        <v>1548</v>
      </c>
      <c r="C69" s="70" t="s">
        <v>1565</v>
      </c>
      <c r="D69" s="302">
        <v>31498756.379999999</v>
      </c>
      <c r="E69" s="3" t="s">
        <v>898</v>
      </c>
    </row>
    <row r="70" spans="2:5" ht="29">
      <c r="B70" s="61" t="s">
        <v>1549</v>
      </c>
      <c r="C70" s="70" t="s">
        <v>1566</v>
      </c>
      <c r="D70" s="302">
        <v>0</v>
      </c>
      <c r="E70" s="3"/>
    </row>
    <row r="71" spans="2:5">
      <c r="B71" s="263" t="s">
        <v>1499</v>
      </c>
      <c r="C71" s="340">
        <v>3990</v>
      </c>
      <c r="D71" s="347">
        <v>1256211092.1900001</v>
      </c>
      <c r="E71" s="348"/>
    </row>
    <row r="72" spans="2:5">
      <c r="B72" s="263" t="s">
        <v>1500</v>
      </c>
      <c r="C72" s="340">
        <v>3999</v>
      </c>
      <c r="D72" s="347">
        <f>D51+D71</f>
        <v>31403264433.920002</v>
      </c>
      <c r="E72" s="348"/>
    </row>
  </sheetData>
  <mergeCells count="1">
    <mergeCell ref="B2:J2"/>
  </mergeCells>
  <pageMargins left="0.7" right="0.7" top="0.75" bottom="0.75" header="0.3" footer="0.3"/>
  <pageSetup paperSize="9" scale="44" orientation="landscape" r:id="rId1"/>
  <headerFooter>
    <oddHeader>&amp;CEN
Annex VII</oddHeader>
    <oddFooter>&amp;C&amp;"Calibri"&amp;11&amp;K000000&amp;P_x000D_&amp;1#&amp;"Calibri"&amp;10&amp;K000000Internal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9BD79-47CF-4B30-B1E5-914F02593391}">
  <sheetPr codeName="Sheet100"/>
  <dimension ref="B1:Q27"/>
  <sheetViews>
    <sheetView showGridLines="0" zoomScale="70" zoomScaleNormal="70" workbookViewId="0">
      <selection activeCell="F19" sqref="F19"/>
    </sheetView>
  </sheetViews>
  <sheetFormatPr defaultColWidth="9.1796875" defaultRowHeight="14.5"/>
  <cols>
    <col min="1" max="1" width="2.54296875" style="34" customWidth="1"/>
    <col min="2" max="2" width="1.453125" style="34" customWidth="1"/>
    <col min="3" max="3" width="5.81640625" style="34" customWidth="1"/>
    <col min="4" max="4" width="35.54296875" style="34" customWidth="1"/>
    <col min="5" max="17" width="18.54296875" style="34" customWidth="1"/>
    <col min="18" max="16384" width="9.1796875" style="34"/>
  </cols>
  <sheetData>
    <row r="1" spans="2:17" ht="10.15" customHeight="1"/>
    <row r="2" spans="2:17" ht="28" customHeight="1">
      <c r="B2" s="457" t="s">
        <v>801</v>
      </c>
      <c r="C2" s="458"/>
      <c r="D2" s="458"/>
      <c r="E2" s="458"/>
      <c r="F2" s="458"/>
      <c r="G2" s="458"/>
      <c r="H2" s="458"/>
      <c r="I2" s="458"/>
      <c r="J2" s="458"/>
      <c r="K2" s="458"/>
      <c r="L2" s="458"/>
      <c r="M2" s="458"/>
      <c r="N2" s="458"/>
      <c r="O2" s="458"/>
      <c r="P2" s="458"/>
      <c r="Q2" s="459"/>
    </row>
    <row r="3" spans="2:17" ht="14.5" customHeight="1">
      <c r="B3" s="244" t="s">
        <v>1</v>
      </c>
    </row>
    <row r="5" spans="2:17" ht="15.75" customHeight="1">
      <c r="D5" s="460" t="s">
        <v>1460</v>
      </c>
      <c r="E5" s="463" t="s">
        <v>87</v>
      </c>
      <c r="F5" s="464"/>
      <c r="G5" s="463" t="s">
        <v>88</v>
      </c>
      <c r="H5" s="464"/>
      <c r="I5" s="460" t="s">
        <v>89</v>
      </c>
      <c r="J5" s="460" t="s">
        <v>90</v>
      </c>
      <c r="K5" s="463" t="s">
        <v>91</v>
      </c>
      <c r="L5" s="467"/>
      <c r="M5" s="467"/>
      <c r="N5" s="464"/>
      <c r="O5" s="460" t="s">
        <v>92</v>
      </c>
      <c r="P5" s="460" t="s">
        <v>93</v>
      </c>
      <c r="Q5" s="460" t="s">
        <v>94</v>
      </c>
    </row>
    <row r="6" spans="2:17">
      <c r="D6" s="461"/>
      <c r="E6" s="465"/>
      <c r="F6" s="466"/>
      <c r="G6" s="465"/>
      <c r="H6" s="466"/>
      <c r="I6" s="461"/>
      <c r="J6" s="461"/>
      <c r="K6" s="465"/>
      <c r="L6" s="468"/>
      <c r="M6" s="468"/>
      <c r="N6" s="469"/>
      <c r="O6" s="461"/>
      <c r="P6" s="461"/>
      <c r="Q6" s="461"/>
    </row>
    <row r="7" spans="2:17" ht="72.5">
      <c r="B7" s="174"/>
      <c r="C7" s="321"/>
      <c r="D7" s="462"/>
      <c r="E7" s="151" t="s">
        <v>95</v>
      </c>
      <c r="F7" s="151" t="s">
        <v>96</v>
      </c>
      <c r="G7" s="151" t="s">
        <v>97</v>
      </c>
      <c r="H7" s="151" t="s">
        <v>98</v>
      </c>
      <c r="I7" s="462"/>
      <c r="J7" s="462"/>
      <c r="K7" s="74" t="s">
        <v>99</v>
      </c>
      <c r="L7" s="74" t="s">
        <v>88</v>
      </c>
      <c r="M7" s="74" t="s">
        <v>100</v>
      </c>
      <c r="N7" s="155" t="s">
        <v>101</v>
      </c>
      <c r="O7" s="462"/>
      <c r="P7" s="462"/>
      <c r="Q7" s="462"/>
    </row>
    <row r="8" spans="2:17">
      <c r="C8" s="70" t="s">
        <v>0</v>
      </c>
      <c r="D8" s="70" t="s">
        <v>956</v>
      </c>
      <c r="E8" s="71" t="s">
        <v>4</v>
      </c>
      <c r="F8" s="71" t="s">
        <v>5</v>
      </c>
      <c r="G8" s="71" t="s">
        <v>6</v>
      </c>
      <c r="H8" s="71" t="s">
        <v>35</v>
      </c>
      <c r="I8" s="71" t="s">
        <v>36</v>
      </c>
      <c r="J8" s="71" t="s">
        <v>77</v>
      </c>
      <c r="K8" s="71" t="s">
        <v>78</v>
      </c>
      <c r="L8" s="71" t="s">
        <v>79</v>
      </c>
      <c r="M8" s="71" t="s">
        <v>82</v>
      </c>
      <c r="N8" s="71" t="s">
        <v>83</v>
      </c>
      <c r="O8" s="71" t="s">
        <v>84</v>
      </c>
      <c r="P8" s="71" t="s">
        <v>85</v>
      </c>
      <c r="Q8" s="71" t="s">
        <v>86</v>
      </c>
    </row>
    <row r="9" spans="2:17">
      <c r="C9" s="294"/>
      <c r="D9" s="295" t="s">
        <v>34</v>
      </c>
      <c r="E9" s="387">
        <v>562939463.60920095</v>
      </c>
      <c r="F9" s="387">
        <v>26694018885.2281</v>
      </c>
      <c r="G9" s="387">
        <v>11458000</v>
      </c>
      <c r="H9" s="387">
        <v>0</v>
      </c>
      <c r="I9" s="387">
        <v>0</v>
      </c>
      <c r="J9" s="387">
        <v>27268416348.837296</v>
      </c>
      <c r="K9" s="387">
        <v>234409936.77386001</v>
      </c>
      <c r="L9" s="387">
        <v>183328</v>
      </c>
      <c r="M9" s="387">
        <v>0</v>
      </c>
      <c r="N9" s="387">
        <v>234593264.77386001</v>
      </c>
      <c r="O9" s="387">
        <v>2932415809.6735506</v>
      </c>
      <c r="P9" s="319">
        <v>1</v>
      </c>
      <c r="Q9" s="388"/>
    </row>
    <row r="10" spans="2:17">
      <c r="C10" s="70"/>
      <c r="D10" s="320" t="s">
        <v>997</v>
      </c>
      <c r="E10" s="389">
        <v>517674305.75470001</v>
      </c>
      <c r="F10" s="389">
        <v>26483413375.653599</v>
      </c>
      <c r="G10" s="389"/>
      <c r="H10" s="389"/>
      <c r="I10" s="389"/>
      <c r="J10" s="390">
        <v>27001087681.408298</v>
      </c>
      <c r="K10" s="389">
        <v>232265472.36719999</v>
      </c>
      <c r="L10" s="389"/>
      <c r="M10" s="389"/>
      <c r="N10" s="389">
        <v>232265472.36719999</v>
      </c>
      <c r="O10" s="390">
        <v>2903318404.5900002</v>
      </c>
      <c r="P10" s="322">
        <v>0.99009999999999998</v>
      </c>
      <c r="Q10" s="322"/>
    </row>
    <row r="11" spans="2:17">
      <c r="C11" s="70"/>
      <c r="D11" s="320" t="s">
        <v>1107</v>
      </c>
      <c r="E11" s="389">
        <v>206988.06</v>
      </c>
      <c r="F11" s="389">
        <v>36240870.205499999</v>
      </c>
      <c r="G11" s="389">
        <v>11458000</v>
      </c>
      <c r="H11" s="389"/>
      <c r="I11" s="389"/>
      <c r="J11" s="390">
        <v>47905858.265500002</v>
      </c>
      <c r="K11" s="389">
        <v>351173.23540000001</v>
      </c>
      <c r="L11" s="389">
        <v>183328</v>
      </c>
      <c r="M11" s="389"/>
      <c r="N11" s="389">
        <v>534501.23540000001</v>
      </c>
      <c r="O11" s="390">
        <v>6681265.4424999999</v>
      </c>
      <c r="P11" s="322">
        <v>2.3E-3</v>
      </c>
      <c r="Q11" s="322"/>
    </row>
    <row r="12" spans="2:17">
      <c r="C12" s="70"/>
      <c r="D12" s="320" t="s">
        <v>1215</v>
      </c>
      <c r="E12" s="389">
        <v>633064.79110000003</v>
      </c>
      <c r="F12" s="389">
        <v>55792293.467500001</v>
      </c>
      <c r="G12" s="389"/>
      <c r="H12" s="389"/>
      <c r="I12" s="389"/>
      <c r="J12" s="390">
        <v>56425358.258599997</v>
      </c>
      <c r="K12" s="389">
        <v>463381.64779999998</v>
      </c>
      <c r="L12" s="389"/>
      <c r="M12" s="389"/>
      <c r="N12" s="389">
        <v>463381.64779999998</v>
      </c>
      <c r="O12" s="390">
        <v>5792270.5975000001</v>
      </c>
      <c r="P12" s="322">
        <v>2E-3</v>
      </c>
      <c r="Q12" s="322">
        <v>2.5000000000000001E-3</v>
      </c>
    </row>
    <row r="13" spans="2:17">
      <c r="C13" s="70"/>
      <c r="D13" s="320" t="s">
        <v>1427</v>
      </c>
      <c r="E13" s="389">
        <v>23382744.569899999</v>
      </c>
      <c r="F13" s="389">
        <v>4005602.6494999998</v>
      </c>
      <c r="G13" s="389"/>
      <c r="H13" s="389"/>
      <c r="I13" s="389"/>
      <c r="J13" s="390">
        <v>27388347.2194</v>
      </c>
      <c r="K13" s="389">
        <v>395683.95939999999</v>
      </c>
      <c r="L13" s="389"/>
      <c r="M13" s="389"/>
      <c r="N13" s="389">
        <v>395683.95939999999</v>
      </c>
      <c r="O13" s="390">
        <v>4946049.4924999997</v>
      </c>
      <c r="P13" s="322">
        <v>1.6999999999999999E-3</v>
      </c>
      <c r="Q13" s="322"/>
    </row>
    <row r="14" spans="2:17">
      <c r="C14" s="70"/>
      <c r="D14" s="320" t="s">
        <v>1267</v>
      </c>
      <c r="E14" s="389">
        <v>20830854.1017</v>
      </c>
      <c r="F14" s="389">
        <v>24433299.151500002</v>
      </c>
      <c r="G14" s="389"/>
      <c r="H14" s="389"/>
      <c r="I14" s="389"/>
      <c r="J14" s="390">
        <v>45264153.253200002</v>
      </c>
      <c r="K14" s="389">
        <v>371626.35460000002</v>
      </c>
      <c r="L14" s="389"/>
      <c r="M14" s="389"/>
      <c r="N14" s="389">
        <v>371626.35460000002</v>
      </c>
      <c r="O14" s="390">
        <v>4645329.4325000001</v>
      </c>
      <c r="P14" s="322">
        <v>1.6000000000000001E-3</v>
      </c>
      <c r="Q14" s="322"/>
    </row>
    <row r="15" spans="2:17">
      <c r="C15" s="70"/>
      <c r="D15" s="320" t="s">
        <v>1157</v>
      </c>
      <c r="E15" s="389">
        <v>1379.0640000000001</v>
      </c>
      <c r="F15" s="389">
        <v>717749.33</v>
      </c>
      <c r="G15" s="389"/>
      <c r="H15" s="389"/>
      <c r="I15" s="389"/>
      <c r="J15" s="390">
        <v>719128.39399999997</v>
      </c>
      <c r="K15" s="389">
        <v>86398.684699999998</v>
      </c>
      <c r="L15" s="389"/>
      <c r="M15" s="389"/>
      <c r="N15" s="389">
        <v>86398.684699999998</v>
      </c>
      <c r="O15" s="390">
        <v>1079983.5588</v>
      </c>
      <c r="P15" s="322">
        <v>4.0000000000000002E-4</v>
      </c>
      <c r="Q15" s="322"/>
    </row>
    <row r="16" spans="2:17">
      <c r="C16" s="70"/>
      <c r="D16" s="320" t="s">
        <v>1421</v>
      </c>
      <c r="E16" s="389">
        <v>17075.400799999999</v>
      </c>
      <c r="F16" s="389">
        <v>7422666.21</v>
      </c>
      <c r="G16" s="389"/>
      <c r="H16" s="389"/>
      <c r="I16" s="389"/>
      <c r="J16" s="390">
        <v>7439741.6107999999</v>
      </c>
      <c r="K16" s="389">
        <v>79168.367899999997</v>
      </c>
      <c r="L16" s="389"/>
      <c r="M16" s="389"/>
      <c r="N16" s="389">
        <v>79168.367899999997</v>
      </c>
      <c r="O16" s="390">
        <v>989604.59880000004</v>
      </c>
      <c r="P16" s="322">
        <v>2.9999999999999997E-4</v>
      </c>
      <c r="Q16" s="322"/>
    </row>
    <row r="17" spans="3:17">
      <c r="C17" s="70"/>
      <c r="D17" s="320" t="s">
        <v>1385</v>
      </c>
      <c r="E17" s="389">
        <v>13153.946</v>
      </c>
      <c r="F17" s="389">
        <v>15977345.450999999</v>
      </c>
      <c r="G17" s="389"/>
      <c r="H17" s="389"/>
      <c r="I17" s="389"/>
      <c r="J17" s="390">
        <v>15990499.397</v>
      </c>
      <c r="K17" s="389">
        <v>60838.679499999998</v>
      </c>
      <c r="L17" s="389"/>
      <c r="M17" s="389"/>
      <c r="N17" s="389">
        <v>60838.679499999998</v>
      </c>
      <c r="O17" s="390">
        <v>760483.49380000005</v>
      </c>
      <c r="P17" s="322">
        <v>2.9999999999999997E-4</v>
      </c>
      <c r="Q17" s="322"/>
    </row>
    <row r="18" spans="3:17">
      <c r="C18" s="70"/>
      <c r="D18" s="320" t="s">
        <v>1373</v>
      </c>
      <c r="E18" s="389">
        <v>48743.458700000003</v>
      </c>
      <c r="F18" s="389">
        <v>6547840.4864999996</v>
      </c>
      <c r="G18" s="389"/>
      <c r="H18" s="389"/>
      <c r="I18" s="389"/>
      <c r="J18" s="390">
        <v>6596583.9452</v>
      </c>
      <c r="K18" s="389">
        <v>55788.982499999998</v>
      </c>
      <c r="L18" s="389"/>
      <c r="M18" s="389"/>
      <c r="N18" s="389">
        <v>55788.982499999998</v>
      </c>
      <c r="O18" s="390">
        <v>697362.28130000003</v>
      </c>
      <c r="P18" s="322">
        <v>2.0000000000000001E-4</v>
      </c>
      <c r="Q18" s="322"/>
    </row>
    <row r="19" spans="3:17">
      <c r="C19" s="70"/>
      <c r="D19" s="320" t="s">
        <v>1423</v>
      </c>
      <c r="E19" s="389">
        <v>7342.8176000000003</v>
      </c>
      <c r="F19" s="389">
        <v>6740984.0975000001</v>
      </c>
      <c r="G19" s="389"/>
      <c r="H19" s="389"/>
      <c r="I19" s="389"/>
      <c r="J19" s="390">
        <v>6748326.9150999999</v>
      </c>
      <c r="K19" s="389">
        <v>49495.093800000002</v>
      </c>
      <c r="L19" s="389"/>
      <c r="M19" s="389"/>
      <c r="N19" s="389">
        <v>49495.093800000002</v>
      </c>
      <c r="O19" s="390">
        <v>618688.67249999999</v>
      </c>
      <c r="P19" s="322">
        <v>2.0000000000000001E-4</v>
      </c>
      <c r="Q19" s="322"/>
    </row>
    <row r="20" spans="3:17">
      <c r="C20" s="70"/>
      <c r="D20" s="320" t="s">
        <v>1023</v>
      </c>
      <c r="E20" s="389">
        <v>1372.1959999999999</v>
      </c>
      <c r="F20" s="389">
        <v>139292.43</v>
      </c>
      <c r="G20" s="389"/>
      <c r="H20" s="389"/>
      <c r="I20" s="389"/>
      <c r="J20" s="390">
        <v>140664.62599999999</v>
      </c>
      <c r="K20" s="389">
        <v>267.33319999999998</v>
      </c>
      <c r="L20" s="389"/>
      <c r="M20" s="389"/>
      <c r="N20" s="389">
        <v>267.33319999999998</v>
      </c>
      <c r="O20" s="390">
        <v>3341.665</v>
      </c>
      <c r="P20" s="322"/>
      <c r="Q20" s="322">
        <v>5.0000000000000001E-3</v>
      </c>
    </row>
    <row r="21" spans="3:17">
      <c r="C21" s="70"/>
      <c r="D21" s="320" t="s">
        <v>1071</v>
      </c>
      <c r="E21" s="389">
        <v>1285.77</v>
      </c>
      <c r="F21" s="389">
        <v>173928.12</v>
      </c>
      <c r="G21" s="389"/>
      <c r="H21" s="389"/>
      <c r="I21" s="389"/>
      <c r="J21" s="390">
        <v>175213.89</v>
      </c>
      <c r="K21" s="389">
        <v>174.71680000000001</v>
      </c>
      <c r="L21" s="389"/>
      <c r="M21" s="389"/>
      <c r="N21" s="389">
        <v>174.71680000000001</v>
      </c>
      <c r="O21" s="390">
        <v>2183.96</v>
      </c>
      <c r="P21" s="322"/>
      <c r="Q21" s="322">
        <v>5.0000000000000001E-3</v>
      </c>
    </row>
    <row r="22" spans="3:17">
      <c r="C22" s="70"/>
      <c r="D22" s="320" t="s">
        <v>1155</v>
      </c>
      <c r="E22" s="389">
        <v>3767.2440000000001</v>
      </c>
      <c r="F22" s="389">
        <v>2309852</v>
      </c>
      <c r="G22" s="389"/>
      <c r="H22" s="389"/>
      <c r="I22" s="389"/>
      <c r="J22" s="390">
        <v>2313619.2439999999</v>
      </c>
      <c r="K22" s="389">
        <v>11220.8861</v>
      </c>
      <c r="L22" s="389"/>
      <c r="M22" s="389"/>
      <c r="N22" s="389">
        <v>11220.8861</v>
      </c>
      <c r="O22" s="390">
        <v>140261.07629999999</v>
      </c>
      <c r="P22" s="322"/>
      <c r="Q22" s="322">
        <v>0.01</v>
      </c>
    </row>
    <row r="23" spans="3:17">
      <c r="C23" s="70"/>
      <c r="D23" s="320" t="s">
        <v>1285</v>
      </c>
      <c r="E23" s="389">
        <v>20.95</v>
      </c>
      <c r="F23" s="389">
        <v>539716.93999999994</v>
      </c>
      <c r="G23" s="389"/>
      <c r="H23" s="389"/>
      <c r="I23" s="389"/>
      <c r="J23" s="390">
        <v>539737.89</v>
      </c>
      <c r="K23" s="389">
        <v>944.30709999999999</v>
      </c>
      <c r="L23" s="389"/>
      <c r="M23" s="389"/>
      <c r="N23" s="389">
        <v>944.30709999999999</v>
      </c>
      <c r="O23" s="390">
        <v>11803.8388</v>
      </c>
      <c r="P23" s="322"/>
      <c r="Q23" s="322">
        <v>0.01</v>
      </c>
    </row>
    <row r="24" spans="3:17">
      <c r="C24" s="70"/>
      <c r="D24" s="320" t="s">
        <v>1591</v>
      </c>
      <c r="E24" s="389">
        <v>117365.48470103741</v>
      </c>
      <c r="F24" s="389">
        <v>49564069.035499573</v>
      </c>
      <c r="G24" s="389"/>
      <c r="H24" s="389"/>
      <c r="I24" s="389"/>
      <c r="J24" s="390">
        <v>49681434.52020061</v>
      </c>
      <c r="K24" s="389">
        <v>218302.15785998106</v>
      </c>
      <c r="L24" s="389"/>
      <c r="M24" s="389"/>
      <c r="N24" s="389">
        <v>218302.15785998106</v>
      </c>
      <c r="O24" s="390">
        <v>2728776.9732497633</v>
      </c>
      <c r="P24" s="322">
        <v>9.0000000000012292E-4</v>
      </c>
      <c r="Q24" s="322"/>
    </row>
    <row r="25" spans="3:17">
      <c r="E25" s="363"/>
    </row>
    <row r="26" spans="3:17">
      <c r="E26" s="371"/>
      <c r="F26" s="371"/>
      <c r="G26" s="371"/>
      <c r="J26" s="371"/>
      <c r="K26" s="371"/>
      <c r="L26" s="371"/>
      <c r="N26" s="371"/>
    </row>
    <row r="27" spans="3:17">
      <c r="E27" s="371"/>
      <c r="F27" s="371"/>
      <c r="G27" s="371"/>
      <c r="J27" s="371"/>
      <c r="K27" s="371"/>
      <c r="L27" s="371"/>
      <c r="N27" s="371"/>
      <c r="O27" s="371"/>
    </row>
  </sheetData>
  <mergeCells count="10">
    <mergeCell ref="B2:Q2"/>
    <mergeCell ref="P5:P7"/>
    <mergeCell ref="Q5:Q7"/>
    <mergeCell ref="E5:F6"/>
    <mergeCell ref="G5:H6"/>
    <mergeCell ref="I5:I7"/>
    <mergeCell ref="J5:J7"/>
    <mergeCell ref="K5:N6"/>
    <mergeCell ref="O5:O7"/>
    <mergeCell ref="D5:D7"/>
  </mergeCells>
  <conditionalFormatting sqref="E20:P20">
    <cfRule type="cellIs" dxfId="23" priority="14" stopIfTrue="1" operator="lessThan">
      <formula>0</formula>
    </cfRule>
  </conditionalFormatting>
  <conditionalFormatting sqref="D20">
    <cfRule type="cellIs" dxfId="22" priority="13" stopIfTrue="1" operator="lessThan">
      <formula>0</formula>
    </cfRule>
  </conditionalFormatting>
  <conditionalFormatting sqref="E22:P22">
    <cfRule type="cellIs" dxfId="21" priority="8" stopIfTrue="1" operator="lessThan">
      <formula>0</formula>
    </cfRule>
  </conditionalFormatting>
  <conditionalFormatting sqref="Q22">
    <cfRule type="cellIs" dxfId="20" priority="6" stopIfTrue="1" operator="lessThan">
      <formula>0</formula>
    </cfRule>
  </conditionalFormatting>
  <conditionalFormatting sqref="F9:P9">
    <cfRule type="cellIs" dxfId="19" priority="23" stopIfTrue="1" operator="lessThan">
      <formula>0</formula>
    </cfRule>
  </conditionalFormatting>
  <conditionalFormatting sqref="Q9">
    <cfRule type="cellIs" dxfId="18" priority="22" stopIfTrue="1" operator="lessThan">
      <formula>0</formula>
    </cfRule>
  </conditionalFormatting>
  <conditionalFormatting sqref="E9">
    <cfRule type="cellIs" dxfId="17" priority="21" stopIfTrue="1" operator="lessThan">
      <formula>0</formula>
    </cfRule>
  </conditionalFormatting>
  <conditionalFormatting sqref="E10:P10">
    <cfRule type="cellIs" dxfId="16" priority="20" stopIfTrue="1" operator="lessThan">
      <formula>0</formula>
    </cfRule>
  </conditionalFormatting>
  <conditionalFormatting sqref="D10">
    <cfRule type="cellIs" dxfId="15" priority="19" stopIfTrue="1" operator="lessThan">
      <formula>0</formula>
    </cfRule>
  </conditionalFormatting>
  <conditionalFormatting sqref="Q10">
    <cfRule type="cellIs" dxfId="14" priority="18" stopIfTrue="1" operator="lessThan">
      <formula>0</formula>
    </cfRule>
  </conditionalFormatting>
  <conditionalFormatting sqref="E11:P19 E24:I24 K24:N24 P24">
    <cfRule type="cellIs" dxfId="13" priority="17" stopIfTrue="1" operator="lessThan">
      <formula>0</formula>
    </cfRule>
  </conditionalFormatting>
  <conditionalFormatting sqref="D11:D19 D24">
    <cfRule type="cellIs" dxfId="12" priority="16" stopIfTrue="1" operator="lessThan">
      <formula>0</formula>
    </cfRule>
  </conditionalFormatting>
  <conditionalFormatting sqref="Q11:Q19 Q24">
    <cfRule type="cellIs" dxfId="11" priority="15" stopIfTrue="1" operator="lessThan">
      <formula>0</formula>
    </cfRule>
  </conditionalFormatting>
  <conditionalFormatting sqref="Q20">
    <cfRule type="cellIs" dxfId="10" priority="12" stopIfTrue="1" operator="lessThan">
      <formula>0</formula>
    </cfRule>
  </conditionalFormatting>
  <conditionalFormatting sqref="E21:P21">
    <cfRule type="cellIs" dxfId="9" priority="11" stopIfTrue="1" operator="lessThan">
      <formula>0</formula>
    </cfRule>
  </conditionalFormatting>
  <conditionalFormatting sqref="D21">
    <cfRule type="cellIs" dxfId="8" priority="10" stopIfTrue="1" operator="lessThan">
      <formula>0</formula>
    </cfRule>
  </conditionalFormatting>
  <conditionalFormatting sqref="Q21">
    <cfRule type="cellIs" dxfId="7" priority="9" stopIfTrue="1" operator="lessThan">
      <formula>0</formula>
    </cfRule>
  </conditionalFormatting>
  <conditionalFormatting sqref="D22">
    <cfRule type="cellIs" dxfId="6" priority="7" stopIfTrue="1" operator="lessThan">
      <formula>0</formula>
    </cfRule>
  </conditionalFormatting>
  <conditionalFormatting sqref="E23:P23">
    <cfRule type="cellIs" dxfId="5" priority="5" stopIfTrue="1" operator="lessThan">
      <formula>0</formula>
    </cfRule>
  </conditionalFormatting>
  <conditionalFormatting sqref="D23">
    <cfRule type="cellIs" dxfId="4" priority="4" stopIfTrue="1" operator="lessThan">
      <formula>0</formula>
    </cfRule>
  </conditionalFormatting>
  <conditionalFormatting sqref="Q23">
    <cfRule type="cellIs" dxfId="3" priority="3" stopIfTrue="1" operator="lessThan">
      <formula>0</formula>
    </cfRule>
  </conditionalFormatting>
  <conditionalFormatting sqref="J24">
    <cfRule type="cellIs" dxfId="2" priority="2" stopIfTrue="1" operator="lessThan">
      <formula>0</formula>
    </cfRule>
  </conditionalFormatting>
  <conditionalFormatting sqref="O24">
    <cfRule type="cellIs" dxfId="1" priority="1" stopIfTrue="1" operator="lessThan">
      <formula>0</formula>
    </cfRule>
  </conditionalFormatting>
  <dataValidations count="1">
    <dataValidation type="list" allowBlank="1" showInputMessage="1" showErrorMessage="1" sqref="D10:D24" xr:uid="{EE863328-846E-4A0E-90A2-0439DEB7CDD6}">
      <formula1>lkp5c47cf6d20164a748b485ee23595a849</formula1>
    </dataValidation>
  </dataValidations>
  <pageMargins left="0.70866141732283472" right="0.70866141732283472" top="0.74803149606299213" bottom="0.74803149606299213" header="0.31496062992125984" footer="0.31496062992125984"/>
  <pageSetup paperSize="9" scale="50" orientation="landscape" r:id="rId1"/>
  <headerFooter>
    <oddHeader>&amp;CEN
Annex IX</oddHeader>
    <oddFooter>&amp;C&amp;"Calibri"&amp;11&amp;K000000&amp;P_x000D_&amp;1#&amp;"Calibri"&amp;10&amp;K000000Internal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285E3-7BB7-40C0-AAB6-A6645719B586}">
  <sheetPr codeName="Sheet101"/>
  <dimension ref="B1:D9"/>
  <sheetViews>
    <sheetView showGridLines="0" zoomScale="80" zoomScaleNormal="80" workbookViewId="0">
      <selection activeCell="B21" sqref="B21"/>
    </sheetView>
  </sheetViews>
  <sheetFormatPr defaultColWidth="9.1796875" defaultRowHeight="14.5"/>
  <cols>
    <col min="1" max="1" width="2.54296875" style="34" customWidth="1"/>
    <col min="2" max="2" width="75.26953125" style="34" customWidth="1"/>
    <col min="3" max="3" width="7.54296875" style="34" customWidth="1"/>
    <col min="4" max="4" width="31.453125" style="1" customWidth="1"/>
    <col min="5" max="5" width="16.54296875" style="34" customWidth="1"/>
    <col min="6" max="6" width="25.81640625" style="34" bestFit="1" customWidth="1"/>
    <col min="7" max="7" width="14" style="34" customWidth="1"/>
    <col min="8" max="8" width="25.81640625" style="34" bestFit="1" customWidth="1"/>
    <col min="9" max="16384" width="9.1796875" style="34"/>
  </cols>
  <sheetData>
    <row r="1" spans="2:4" ht="10.15" customHeight="1">
      <c r="B1" s="10"/>
    </row>
    <row r="2" spans="2:4" ht="28" customHeight="1">
      <c r="B2" s="470" t="s">
        <v>802</v>
      </c>
      <c r="C2" s="470"/>
      <c r="D2" s="470"/>
    </row>
    <row r="3" spans="2:4" ht="14.5" customHeight="1">
      <c r="B3" s="244" t="s">
        <v>1</v>
      </c>
    </row>
    <row r="5" spans="2:4">
      <c r="D5" s="236" t="s">
        <v>570</v>
      </c>
    </row>
    <row r="6" spans="2:4">
      <c r="C6" s="70" t="s">
        <v>0</v>
      </c>
      <c r="D6" s="71" t="s">
        <v>4</v>
      </c>
    </row>
    <row r="7" spans="2:4">
      <c r="B7" s="131" t="s">
        <v>104</v>
      </c>
      <c r="C7" s="129">
        <v>1</v>
      </c>
      <c r="D7" s="376">
        <v>5995689656.4597998</v>
      </c>
    </row>
    <row r="8" spans="2:4">
      <c r="B8" s="131" t="s">
        <v>105</v>
      </c>
      <c r="C8" s="129">
        <v>2</v>
      </c>
      <c r="D8" s="377">
        <v>5.4661258133482487E-6</v>
      </c>
    </row>
    <row r="9" spans="2:4">
      <c r="B9" s="131" t="s">
        <v>106</v>
      </c>
      <c r="C9" s="129">
        <v>3</v>
      </c>
      <c r="D9" s="376">
        <v>32773.194000000003</v>
      </c>
    </row>
  </sheetData>
  <mergeCells count="1">
    <mergeCell ref="B2:D2"/>
  </mergeCells>
  <conditionalFormatting sqref="D7:D9">
    <cfRule type="cellIs" dxfId="0" priority="2"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&amp;CEN
Annex IX</oddHeader>
    <oddFooter>&amp;C&amp;"Calibri"&amp;11&amp;K000000&amp;P_x000D_&amp;1#&amp;"Calibri"&amp;10&amp;K000000Internal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50522-859C-4AEC-B644-C8D8C787160E}">
  <sheetPr codeName="Sheet8">
    <pageSetUpPr fitToPage="1"/>
  </sheetPr>
  <dimension ref="B1:D25"/>
  <sheetViews>
    <sheetView showGridLines="0" zoomScale="80" zoomScaleNormal="80" workbookViewId="0">
      <selection activeCell="B31" sqref="B31"/>
    </sheetView>
  </sheetViews>
  <sheetFormatPr defaultColWidth="9.1796875" defaultRowHeight="14.5"/>
  <cols>
    <col min="1" max="1" width="2.54296875" style="34" customWidth="1"/>
    <col min="2" max="2" width="112.1796875" style="34" customWidth="1"/>
    <col min="3" max="3" width="7.54296875" style="34" customWidth="1"/>
    <col min="4" max="4" width="18.54296875" style="34" customWidth="1"/>
    <col min="5" max="16384" width="9.1796875" style="34"/>
  </cols>
  <sheetData>
    <row r="1" spans="2:4" ht="10.15" customHeight="1"/>
    <row r="2" spans="2:4" ht="28" customHeight="1">
      <c r="B2" s="471" t="s">
        <v>830</v>
      </c>
      <c r="C2" s="471"/>
      <c r="D2" s="471"/>
    </row>
    <row r="3" spans="2:4" ht="14.5" customHeight="1">
      <c r="B3" s="244" t="s">
        <v>1</v>
      </c>
      <c r="C3" s="29"/>
      <c r="D3" s="29"/>
    </row>
    <row r="6" spans="2:4">
      <c r="D6" s="77" t="s">
        <v>570</v>
      </c>
    </row>
    <row r="7" spans="2:4">
      <c r="C7" s="70" t="s">
        <v>0</v>
      </c>
      <c r="D7" s="97" t="s">
        <v>4</v>
      </c>
    </row>
    <row r="8" spans="2:4">
      <c r="B8" s="59" t="s">
        <v>571</v>
      </c>
      <c r="C8" s="57">
        <v>1</v>
      </c>
      <c r="D8" s="326">
        <v>31403264433.900002</v>
      </c>
    </row>
    <row r="9" spans="2:4">
      <c r="B9" s="59" t="s">
        <v>1652</v>
      </c>
      <c r="C9" s="57">
        <v>2</v>
      </c>
      <c r="D9" s="326">
        <v>0.02</v>
      </c>
    </row>
    <row r="10" spans="2:4">
      <c r="B10" s="59" t="s">
        <v>572</v>
      </c>
      <c r="C10" s="57">
        <v>3</v>
      </c>
      <c r="D10" s="391"/>
    </row>
    <row r="11" spans="2:4">
      <c r="B11" s="59" t="s">
        <v>573</v>
      </c>
      <c r="C11" s="57">
        <v>4</v>
      </c>
      <c r="D11" s="391">
        <v>-3824393260</v>
      </c>
    </row>
    <row r="12" spans="2:4" ht="29">
      <c r="B12" s="62" t="s">
        <v>574</v>
      </c>
      <c r="C12" s="57">
        <v>5</v>
      </c>
      <c r="D12" s="391"/>
    </row>
    <row r="13" spans="2:4">
      <c r="B13" s="59" t="s">
        <v>575</v>
      </c>
      <c r="C13" s="57">
        <v>6</v>
      </c>
      <c r="D13" s="391"/>
    </row>
    <row r="14" spans="2:4">
      <c r="B14" s="59" t="s">
        <v>576</v>
      </c>
      <c r="C14" s="57">
        <v>7</v>
      </c>
      <c r="D14" s="391"/>
    </row>
    <row r="15" spans="2:4">
      <c r="B15" s="59" t="s">
        <v>577</v>
      </c>
      <c r="C15" s="57">
        <v>8</v>
      </c>
      <c r="D15" s="391">
        <v>57751776.660337999</v>
      </c>
    </row>
    <row r="16" spans="2:4">
      <c r="B16" s="59" t="s">
        <v>578</v>
      </c>
      <c r="C16" s="57">
        <v>9</v>
      </c>
      <c r="D16" s="391">
        <v>44014107.797799997</v>
      </c>
    </row>
    <row r="17" spans="2:4">
      <c r="B17" s="59" t="s">
        <v>579</v>
      </c>
      <c r="C17" s="57">
        <v>10</v>
      </c>
      <c r="D17" s="391">
        <v>618234286.63499999</v>
      </c>
    </row>
    <row r="18" spans="2:4">
      <c r="B18" s="62" t="s">
        <v>580</v>
      </c>
      <c r="C18" s="57">
        <v>11</v>
      </c>
      <c r="D18" s="385">
        <v>0</v>
      </c>
    </row>
    <row r="19" spans="2:4" ht="29">
      <c r="B19" s="62" t="s">
        <v>581</v>
      </c>
      <c r="C19" s="57" t="s">
        <v>856</v>
      </c>
      <c r="D19" s="326"/>
    </row>
    <row r="20" spans="2:4" ht="29">
      <c r="B20" s="62" t="s">
        <v>582</v>
      </c>
      <c r="C20" s="57" t="s">
        <v>913</v>
      </c>
      <c r="D20" s="326"/>
    </row>
    <row r="21" spans="2:4">
      <c r="B21" s="59" t="s">
        <v>583</v>
      </c>
      <c r="C21" s="57">
        <v>12</v>
      </c>
      <c r="D21" s="391">
        <v>-106208276.78964454</v>
      </c>
    </row>
    <row r="22" spans="2:4">
      <c r="B22" s="63" t="s">
        <v>1653</v>
      </c>
      <c r="C22" s="57">
        <v>13</v>
      </c>
      <c r="D22" s="392">
        <v>28192663068.203495</v>
      </c>
    </row>
    <row r="23" spans="2:4">
      <c r="D23" s="384"/>
    </row>
    <row r="25" spans="2:4">
      <c r="D25" s="350"/>
    </row>
  </sheetData>
  <mergeCells count="1">
    <mergeCell ref="B2:D2"/>
  </mergeCells>
  <pageMargins left="0.70866141732283472" right="0.70866141732283472" top="0.74803149606299213" bottom="0.74803149606299213" header="0.31496062992125984" footer="0.31496062992125984"/>
  <pageSetup paperSize="9" scale="95" orientation="landscape" r:id="rId1"/>
  <headerFooter>
    <oddHeader>&amp;CEN
Annex XI</oddHeader>
    <oddFooter>&amp;C&amp;"Calibri"&amp;11&amp;K0000001_x000D_&amp;1#&amp;"Calibri"&amp;10&amp;K000000Internal</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49</vt:i4>
      </vt:variant>
      <vt:variant>
        <vt:lpstr>Named Ranges</vt:lpstr>
      </vt:variant>
      <vt:variant>
        <vt:i4>14</vt:i4>
      </vt:variant>
    </vt:vector>
  </HeadingPairs>
  <TitlesOfParts>
    <vt:vector size="63" baseType="lpstr">
      <vt:lpstr>OV1</vt:lpstr>
      <vt:lpstr>KM1</vt:lpstr>
      <vt:lpstr>CC1</vt:lpstr>
      <vt:lpstr>CC2</vt:lpstr>
      <vt:lpstr>CCyB1</vt:lpstr>
      <vt:lpstr>CCyB2</vt:lpstr>
      <vt:lpstr>LRSum</vt:lpstr>
      <vt:lpstr>LRCom</vt:lpstr>
      <vt:lpstr>LRSpl</vt:lpstr>
      <vt:lpstr>LIQ1</vt:lpstr>
      <vt:lpstr>LIQB</vt:lpstr>
      <vt:lpstr>LIQ2</vt:lpstr>
      <vt:lpstr>CR1</vt:lpstr>
      <vt:lpstr>CR1A</vt:lpstr>
      <vt:lpstr>CR2</vt:lpstr>
      <vt:lpstr>CR2a</vt:lpstr>
      <vt:lpstr>CQ1</vt:lpstr>
      <vt:lpstr>CQ2</vt:lpstr>
      <vt:lpstr>CQ3</vt:lpstr>
      <vt:lpstr>CQ4TOT</vt:lpstr>
      <vt:lpstr>CQ4ONperC</vt:lpstr>
      <vt:lpstr>CQ4OFFperC</vt:lpstr>
      <vt:lpstr>CQ5</vt:lpstr>
      <vt:lpstr>CQ6</vt:lpstr>
      <vt:lpstr>CQ7</vt:lpstr>
      <vt:lpstr>CQ8</vt:lpstr>
      <vt:lpstr>CR3</vt:lpstr>
      <vt:lpstr>CR4</vt:lpstr>
      <vt:lpstr>CR5</vt:lpstr>
      <vt:lpstr>CR6Tot</vt:lpstr>
      <vt:lpstr>CR6AIRB--1</vt:lpstr>
      <vt:lpstr>CR6AIRB--2</vt:lpstr>
      <vt:lpstr>CR6AIRB--3</vt:lpstr>
      <vt:lpstr>CR6AIRB--4</vt:lpstr>
      <vt:lpstr>CR7</vt:lpstr>
      <vt:lpstr>CR7AAIRB</vt:lpstr>
      <vt:lpstr>CR8</vt:lpstr>
      <vt:lpstr>CCR1</vt:lpstr>
      <vt:lpstr>CCR2</vt:lpstr>
      <vt:lpstr>CCR3</vt:lpstr>
      <vt:lpstr>CCR5</vt:lpstr>
      <vt:lpstr>CCR8</vt:lpstr>
      <vt:lpstr>SEC1</vt:lpstr>
      <vt:lpstr>SEC3</vt:lpstr>
      <vt:lpstr>SEC5</vt:lpstr>
      <vt:lpstr>MR1</vt:lpstr>
      <vt:lpstr>Covid1</vt:lpstr>
      <vt:lpstr>Covid2</vt:lpstr>
      <vt:lpstr>Covid3</vt:lpstr>
      <vt:lpstr>'MR1'!_ftn1</vt:lpstr>
      <vt:lpstr>'MR1'!_ftnref1</vt:lpstr>
      <vt:lpstr>lkp5c47cf6d20164a748b485ee23595a849</vt:lpstr>
      <vt:lpstr>lkpf2b520387051429ab2e99b0d729f2417</vt:lpstr>
      <vt:lpstr>'CC1'!Print_Area</vt:lpstr>
      <vt:lpstr>'CR3'!Print_Area</vt:lpstr>
      <vt:lpstr>'CR7'!Print_Area</vt:lpstr>
      <vt:lpstr>CR9AIRBInvisible!Print_Area</vt:lpstr>
      <vt:lpstr>LRCom!Print_Area</vt:lpstr>
      <vt:lpstr>LRSpl!Print_Area</vt:lpstr>
      <vt:lpstr>LRSum!Print_Area</vt:lpstr>
      <vt:lpstr>'OV1'!Print_Area</vt:lpstr>
      <vt:lpstr>'SEC5'!Print_Area</vt:lpstr>
      <vt:lpstr>'CC1'!Print_Titles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dc:creator>
  <cp:lastModifiedBy>DE VOS Jacintha</cp:lastModifiedBy>
  <cp:lastPrinted>2020-11-17T14:23:02Z</cp:lastPrinted>
  <dcterms:created xsi:type="dcterms:W3CDTF">2020-11-16T07:49:22Z</dcterms:created>
  <dcterms:modified xsi:type="dcterms:W3CDTF">2021-11-25T18:51:25Z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e06370-c5ca-4299-8630-fc986cd3cb5e_Enabled">
    <vt:lpwstr>true</vt:lpwstr>
  </property>
  <property fmtid="{D5CDD505-2E9C-101B-9397-08002B2CF9AE}" pid="3" name="MSIP_Label_4ce06370-c5ca-4299-8630-fc986cd3cb5e_SetDate">
    <vt:lpwstr>2021-11-25T18:51:19Z</vt:lpwstr>
  </property>
  <property fmtid="{D5CDD505-2E9C-101B-9397-08002B2CF9AE}" pid="4" name="MSIP_Label_4ce06370-c5ca-4299-8630-fc986cd3cb5e_Method">
    <vt:lpwstr>Standard</vt:lpwstr>
  </property>
  <property fmtid="{D5CDD505-2E9C-101B-9397-08002B2CF9AE}" pid="5" name="MSIP_Label_4ce06370-c5ca-4299-8630-fc986cd3cb5e_Name">
    <vt:lpwstr>ABB_INTERNAL</vt:lpwstr>
  </property>
  <property fmtid="{D5CDD505-2E9C-101B-9397-08002B2CF9AE}" pid="6" name="MSIP_Label_4ce06370-c5ca-4299-8630-fc986cd3cb5e_SiteId">
    <vt:lpwstr>396b38cc-aa65-492b-bb0e-3d94ed25a97b</vt:lpwstr>
  </property>
  <property fmtid="{D5CDD505-2E9C-101B-9397-08002B2CF9AE}" pid="7" name="MSIP_Label_4ce06370-c5ca-4299-8630-fc986cd3cb5e_ActionId">
    <vt:lpwstr>00c60170-4560-4cdd-b14e-54755cd74051</vt:lpwstr>
  </property>
  <property fmtid="{D5CDD505-2E9C-101B-9397-08002B2CF9AE}" pid="8" name="MSIP_Label_4ce06370-c5ca-4299-8630-fc986cd3cb5e_ContentBits">
    <vt:lpwstr>2</vt:lpwstr>
  </property>
</Properties>
</file>